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vlada\OneDrive\Desktop\buget 2021\"/>
    </mc:Choice>
  </mc:AlternateContent>
  <xr:revisionPtr revIDLastSave="0" documentId="8_{E83B30E5-865A-4583-BACF-A15005AB0A9A}" xr6:coauthVersionLast="47" xr6:coauthVersionMax="47" xr10:uidLastSave="{00000000-0000-0000-0000-000000000000}"/>
  <bookViews>
    <workbookView xWindow="-120" yWindow="-120" windowWidth="28110" windowHeight="16440" tabRatio="596"/>
  </bookViews>
  <sheets>
    <sheet name="centralizator" sheetId="1" r:id="rId1"/>
    <sheet name="51_02" sheetId="2" r:id="rId2"/>
    <sheet name="54_02" sheetId="3" r:id="rId3"/>
    <sheet name="55_02" sheetId="4" r:id="rId4"/>
    <sheet name="56_02" sheetId="5" state="hidden" r:id="rId5"/>
    <sheet name="61_02" sheetId="6" r:id="rId6"/>
    <sheet name="65_02" sheetId="7" r:id="rId7"/>
    <sheet name="66_02" sheetId="8" r:id="rId8"/>
    <sheet name="67_02" sheetId="9" r:id="rId9"/>
    <sheet name="68_02" sheetId="10" r:id="rId10"/>
    <sheet name="70_02" sheetId="11" r:id="rId11"/>
    <sheet name="74_02" sheetId="12" r:id="rId12"/>
    <sheet name="80_02" sheetId="13" r:id="rId13"/>
    <sheet name="81_02" sheetId="14" r:id="rId14"/>
    <sheet name="84_02" sheetId="15" r:id="rId15"/>
    <sheet name="Sheet3" sheetId="16" state="hidden" r:id="rId16"/>
    <sheet name="Foaie1" sheetId="17" r:id="rId17"/>
  </sheets>
  <definedNames>
    <definedName name="Excel_BuiltIn_Print_Titles_8_1">('66_02'!$B$1:$H$65528,'66_02'!$14:$16)</definedName>
    <definedName name="_xlnm.Print_Area" localSheetId="1">'51_02'!$A$1:$AM$30</definedName>
    <definedName name="_xlnm.Print_Area" localSheetId="2">'54_02'!$A$1:$AM$39</definedName>
    <definedName name="_xlnm.Print_Area" localSheetId="3">'55_02'!$A$1:$AM$29</definedName>
    <definedName name="_xlnm.Print_Area" localSheetId="4">'56_02'!$A$1:$J$33</definedName>
    <definedName name="_xlnm.Print_Area" localSheetId="5">'61_02'!$A$1:$AM$39</definedName>
    <definedName name="_xlnm.Print_Area" localSheetId="6">'65_02'!$A$1:$AM$42</definedName>
    <definedName name="_xlnm.Print_Area" localSheetId="7">'66_02'!$A$1:$AM$86</definedName>
    <definedName name="_xlnm.Print_Area" localSheetId="8">'67_02'!$A$1:$AM$79</definedName>
    <definedName name="_xlnm.Print_Area" localSheetId="9">'68_02'!$A$1:$AM$114</definedName>
    <definedName name="_xlnm.Print_Area" localSheetId="10">'70_02'!$A$1:$AM$63</definedName>
    <definedName name="_xlnm.Print_Area" localSheetId="11">'74_02'!$A$1:$AM$50</definedName>
    <definedName name="_xlnm.Print_Area" localSheetId="12">'80_02'!$A$1:$AM$36</definedName>
    <definedName name="_xlnm.Print_Area" localSheetId="13">'81_02'!$A$1:$AM$32</definedName>
    <definedName name="_xlnm.Print_Area" localSheetId="14">'84_02'!$A$1:$AM$55</definedName>
    <definedName name="_xlnm.Print_Area" localSheetId="0">centralizator!$A$1:$AM$234</definedName>
    <definedName name="_xlnm.Print_Titles" localSheetId="7">('66_02'!$B:$H,'66_02'!$14:$16)</definedName>
    <definedName name="_xlnm.Print_Titles" localSheetId="8">('67_02'!$B:$H,'67_02'!$14:$16)</definedName>
    <definedName name="_xlnm.Print_Titles" localSheetId="9">('68_02'!$B:$H,'68_02'!$15:$17)</definedName>
    <definedName name="_xlnm.Print_Titles" localSheetId="10">('70_02'!$B:$H,'70_02'!$17:$19)</definedName>
    <definedName name="_xlnm.Print_Titles" localSheetId="0">(centralizator!$A:$F,centralizator!$21:$23)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H17" i="2"/>
  <c r="I17" i="2"/>
  <c r="L17" i="2"/>
  <c r="N17" i="2"/>
  <c r="P17" i="2"/>
  <c r="V17" i="2"/>
  <c r="X17" i="2"/>
  <c r="Y17" i="2"/>
  <c r="AE17" i="2"/>
  <c r="AG17" i="2"/>
  <c r="C18" i="2"/>
  <c r="D18" i="2"/>
  <c r="D17" i="2" s="1"/>
  <c r="E18" i="2"/>
  <c r="E17" i="2" s="1"/>
  <c r="F18" i="2"/>
  <c r="G18" i="2"/>
  <c r="H18" i="2"/>
  <c r="I18" i="2"/>
  <c r="J18" i="2"/>
  <c r="L18" i="2"/>
  <c r="N18" i="2"/>
  <c r="P18" i="2"/>
  <c r="R18" i="2"/>
  <c r="T18" i="2"/>
  <c r="T17" i="2" s="1"/>
  <c r="V18" i="2"/>
  <c r="X18" i="2"/>
  <c r="Y18" i="2"/>
  <c r="AA18" i="2"/>
  <c r="AC18" i="2"/>
  <c r="AG18" i="2"/>
  <c r="AI18" i="2"/>
  <c r="AI17" i="2" s="1"/>
  <c r="AK18" i="2"/>
  <c r="AL18" i="2"/>
  <c r="AL17" i="2" s="1"/>
  <c r="AM18" i="2"/>
  <c r="K19" i="2"/>
  <c r="K20" i="2"/>
  <c r="M20" i="2"/>
  <c r="O20" i="2"/>
  <c r="Q20" i="2" s="1"/>
  <c r="S20" i="2"/>
  <c r="U20" i="2" s="1"/>
  <c r="W20" i="2" s="1"/>
  <c r="Z20" i="2" s="1"/>
  <c r="AB20" i="2" s="1"/>
  <c r="AD20" i="2"/>
  <c r="AF20" i="2"/>
  <c r="AH20" i="2" s="1"/>
  <c r="K21" i="2"/>
  <c r="M21" i="2" s="1"/>
  <c r="O21" i="2"/>
  <c r="Q21" i="2" s="1"/>
  <c r="S21" i="2" s="1"/>
  <c r="U21" i="2" s="1"/>
  <c r="W21" i="2" s="1"/>
  <c r="Z21" i="2" s="1"/>
  <c r="AB21" i="2" s="1"/>
  <c r="AD21" i="2" s="1"/>
  <c r="AF21" i="2" s="1"/>
  <c r="AH21" i="2" s="1"/>
  <c r="AE21" i="2"/>
  <c r="AE16" i="2" s="1"/>
  <c r="AJ21" i="2"/>
  <c r="AJ18" i="2" s="1"/>
  <c r="AJ17" i="2" s="1"/>
  <c r="C22" i="2"/>
  <c r="D22" i="2"/>
  <c r="E22" i="2"/>
  <c r="F22" i="2"/>
  <c r="G22" i="2"/>
  <c r="H22" i="2"/>
  <c r="I22" i="2"/>
  <c r="J22" i="2"/>
  <c r="J17" i="2" s="1"/>
  <c r="K22" i="2"/>
  <c r="L22" i="2"/>
  <c r="N22" i="2"/>
  <c r="P22" i="2"/>
  <c r="R22" i="2"/>
  <c r="R17" i="2" s="1"/>
  <c r="T22" i="2"/>
  <c r="V22" i="2"/>
  <c r="X22" i="2"/>
  <c r="Y22" i="2"/>
  <c r="AA22" i="2"/>
  <c r="AC22" i="2"/>
  <c r="AE22" i="2"/>
  <c r="AG22" i="2"/>
  <c r="AI22" i="2"/>
  <c r="AJ22" i="2"/>
  <c r="AK22" i="2"/>
  <c r="AL22" i="2"/>
  <c r="AM22" i="2"/>
  <c r="AM17" i="2" s="1"/>
  <c r="K23" i="2"/>
  <c r="M23" i="2"/>
  <c r="O23" i="2"/>
  <c r="Q23" i="2"/>
  <c r="K25" i="2"/>
  <c r="M25" i="2"/>
  <c r="K26" i="2"/>
  <c r="E17" i="3"/>
  <c r="E18" i="3"/>
  <c r="H18" i="3"/>
  <c r="P18" i="3"/>
  <c r="P17" i="3" s="1"/>
  <c r="AC18" i="3"/>
  <c r="AC17" i="3" s="1"/>
  <c r="AK18" i="3"/>
  <c r="C19" i="3"/>
  <c r="C18" i="3" s="1"/>
  <c r="D19" i="3"/>
  <c r="D18" i="3" s="1"/>
  <c r="E19" i="3"/>
  <c r="F19" i="3"/>
  <c r="F18" i="3" s="1"/>
  <c r="F17" i="3" s="1"/>
  <c r="G19" i="3"/>
  <c r="H19" i="3"/>
  <c r="I19" i="3"/>
  <c r="J19" i="3"/>
  <c r="K19" i="3"/>
  <c r="L19" i="3"/>
  <c r="N19" i="3"/>
  <c r="P19" i="3"/>
  <c r="R19" i="3"/>
  <c r="R18" i="3" s="1"/>
  <c r="T19" i="3"/>
  <c r="V19" i="3"/>
  <c r="X19" i="3"/>
  <c r="X18" i="3" s="1"/>
  <c r="Y19" i="3"/>
  <c r="AA19" i="3"/>
  <c r="AC19" i="3"/>
  <c r="AE19" i="3"/>
  <c r="AG19" i="3"/>
  <c r="AI19" i="3"/>
  <c r="AI18" i="3" s="1"/>
  <c r="AI17" i="3" s="1"/>
  <c r="AK19" i="3"/>
  <c r="AL19" i="3"/>
  <c r="AL18" i="3" s="1"/>
  <c r="AM19" i="3"/>
  <c r="C20" i="3"/>
  <c r="D20" i="3"/>
  <c r="E20" i="3"/>
  <c r="F20" i="3"/>
  <c r="G20" i="3"/>
  <c r="G18" i="3" s="1"/>
  <c r="H20" i="3"/>
  <c r="I20" i="3"/>
  <c r="I18" i="3" s="1"/>
  <c r="I17" i="3" s="1"/>
  <c r="J20" i="3"/>
  <c r="K20" i="3"/>
  <c r="L20" i="3"/>
  <c r="N20" i="3"/>
  <c r="P20" i="3"/>
  <c r="R20" i="3"/>
  <c r="T20" i="3"/>
  <c r="V20" i="3"/>
  <c r="X20" i="3"/>
  <c r="Y20" i="3"/>
  <c r="AA20" i="3"/>
  <c r="AC20" i="3"/>
  <c r="AE20" i="3"/>
  <c r="AE18" i="3" s="1"/>
  <c r="AG20" i="3"/>
  <c r="AI20" i="3"/>
  <c r="AK20" i="3"/>
  <c r="AL20" i="3"/>
  <c r="AM20" i="3"/>
  <c r="AM18" i="3" s="1"/>
  <c r="C21" i="3"/>
  <c r="D21" i="3"/>
  <c r="E21" i="3"/>
  <c r="F21" i="3"/>
  <c r="G21" i="3"/>
  <c r="H21" i="3"/>
  <c r="I21" i="3"/>
  <c r="J21" i="3"/>
  <c r="L21" i="3"/>
  <c r="N21" i="3"/>
  <c r="P21" i="3"/>
  <c r="R21" i="3"/>
  <c r="T21" i="3"/>
  <c r="V21" i="3"/>
  <c r="X21" i="3"/>
  <c r="Y21" i="3"/>
  <c r="Y18" i="3" s="1"/>
  <c r="Y17" i="3" s="1"/>
  <c r="AA21" i="3"/>
  <c r="AC21" i="3"/>
  <c r="AE21" i="3"/>
  <c r="AG21" i="3"/>
  <c r="AI21" i="3"/>
  <c r="AK21" i="3"/>
  <c r="AL21" i="3"/>
  <c r="AM21" i="3"/>
  <c r="E22" i="3"/>
  <c r="G22" i="3"/>
  <c r="I22" i="3"/>
  <c r="Y22" i="3"/>
  <c r="AG22" i="3"/>
  <c r="AK22" i="3"/>
  <c r="AK17" i="3" s="1"/>
  <c r="AM22" i="3"/>
  <c r="C23" i="3"/>
  <c r="D23" i="3"/>
  <c r="E23" i="3"/>
  <c r="F23" i="3"/>
  <c r="F22" i="3" s="1"/>
  <c r="G23" i="3"/>
  <c r="H23" i="3"/>
  <c r="I23" i="3"/>
  <c r="J23" i="3"/>
  <c r="J22" i="3" s="1"/>
  <c r="L23" i="3"/>
  <c r="L22" i="3" s="1"/>
  <c r="N23" i="3"/>
  <c r="P23" i="3"/>
  <c r="P22" i="3" s="1"/>
  <c r="R23" i="3"/>
  <c r="T23" i="3"/>
  <c r="T22" i="3" s="1"/>
  <c r="V23" i="3"/>
  <c r="V22" i="3" s="1"/>
  <c r="X23" i="3"/>
  <c r="Y23" i="3"/>
  <c r="AA23" i="3"/>
  <c r="AC23" i="3"/>
  <c r="AE23" i="3"/>
  <c r="AG23" i="3"/>
  <c r="AI23" i="3"/>
  <c r="AK23" i="3"/>
  <c r="AL23" i="3"/>
  <c r="AM23" i="3"/>
  <c r="C24" i="3"/>
  <c r="C22" i="3" s="1"/>
  <c r="G24" i="3"/>
  <c r="I24" i="3"/>
  <c r="R24" i="3"/>
  <c r="Y24" i="3"/>
  <c r="AA24" i="3"/>
  <c r="AA22" i="3" s="1"/>
  <c r="AC24" i="3"/>
  <c r="AC22" i="3" s="1"/>
  <c r="AE24" i="3"/>
  <c r="AG24" i="3"/>
  <c r="AI24" i="3"/>
  <c r="AI22" i="3" s="1"/>
  <c r="AK24" i="3"/>
  <c r="AM24" i="3"/>
  <c r="C25" i="3"/>
  <c r="D25" i="3"/>
  <c r="D24" i="3" s="1"/>
  <c r="E25" i="3"/>
  <c r="E24" i="3" s="1"/>
  <c r="F25" i="3"/>
  <c r="F24" i="3" s="1"/>
  <c r="G25" i="3"/>
  <c r="H25" i="3"/>
  <c r="H24" i="3" s="1"/>
  <c r="I25" i="3"/>
  <c r="J25" i="3"/>
  <c r="J24" i="3" s="1"/>
  <c r="L25" i="3"/>
  <c r="L24" i="3" s="1"/>
  <c r="N25" i="3"/>
  <c r="N24" i="3" s="1"/>
  <c r="P25" i="3"/>
  <c r="P24" i="3" s="1"/>
  <c r="R25" i="3"/>
  <c r="T25" i="3"/>
  <c r="T24" i="3" s="1"/>
  <c r="V25" i="3"/>
  <c r="V24" i="3" s="1"/>
  <c r="X25" i="3"/>
  <c r="X24" i="3" s="1"/>
  <c r="Y25" i="3"/>
  <c r="AA25" i="3"/>
  <c r="AC25" i="3"/>
  <c r="AE25" i="3"/>
  <c r="AG25" i="3"/>
  <c r="AI25" i="3"/>
  <c r="AK25" i="3"/>
  <c r="AL25" i="3"/>
  <c r="AL24" i="3" s="1"/>
  <c r="AM25" i="3"/>
  <c r="K26" i="3"/>
  <c r="F27" i="3"/>
  <c r="J27" i="3"/>
  <c r="K27" i="3"/>
  <c r="L27" i="3"/>
  <c r="R27" i="3"/>
  <c r="T27" i="3"/>
  <c r="AA27" i="3"/>
  <c r="AI27" i="3"/>
  <c r="C28" i="3"/>
  <c r="C27" i="3" s="1"/>
  <c r="D28" i="3"/>
  <c r="E28" i="3"/>
  <c r="E27" i="3" s="1"/>
  <c r="F28" i="3"/>
  <c r="G28" i="3"/>
  <c r="G27" i="3" s="1"/>
  <c r="H28" i="3"/>
  <c r="I28" i="3"/>
  <c r="I27" i="3" s="1"/>
  <c r="J28" i="3"/>
  <c r="K28" i="3"/>
  <c r="L28" i="3"/>
  <c r="N28" i="3"/>
  <c r="N27" i="3" s="1"/>
  <c r="P28" i="3"/>
  <c r="R28" i="3"/>
  <c r="T28" i="3"/>
  <c r="V28" i="3"/>
  <c r="V27" i="3" s="1"/>
  <c r="X28" i="3"/>
  <c r="Y28" i="3"/>
  <c r="Y27" i="3" s="1"/>
  <c r="AA28" i="3"/>
  <c r="AC28" i="3"/>
  <c r="AC27" i="3" s="1"/>
  <c r="AE28" i="3"/>
  <c r="AE27" i="3" s="1"/>
  <c r="AG28" i="3"/>
  <c r="AG27" i="3" s="1"/>
  <c r="AI28" i="3"/>
  <c r="AK28" i="3"/>
  <c r="AL28" i="3"/>
  <c r="AL27" i="3" s="1"/>
  <c r="AM28" i="3"/>
  <c r="K29" i="3"/>
  <c r="M29" i="3"/>
  <c r="K30" i="3"/>
  <c r="M30" i="3"/>
  <c r="M20" i="3" s="1"/>
  <c r="C31" i="3"/>
  <c r="D31" i="3"/>
  <c r="D27" i="3" s="1"/>
  <c r="E31" i="3"/>
  <c r="F31" i="3"/>
  <c r="H31" i="3"/>
  <c r="H27" i="3" s="1"/>
  <c r="I31" i="3"/>
  <c r="J31" i="3"/>
  <c r="K31" i="3"/>
  <c r="L31" i="3"/>
  <c r="N31" i="3"/>
  <c r="P31" i="3"/>
  <c r="P27" i="3" s="1"/>
  <c r="R31" i="3"/>
  <c r="T31" i="3"/>
  <c r="V31" i="3"/>
  <c r="X31" i="3"/>
  <c r="X27" i="3" s="1"/>
  <c r="AA31" i="3"/>
  <c r="AC31" i="3"/>
  <c r="AE31" i="3"/>
  <c r="AF31" i="3"/>
  <c r="AG31" i="3"/>
  <c r="AK31" i="3"/>
  <c r="AL31" i="3"/>
  <c r="AM31" i="3"/>
  <c r="K32" i="3"/>
  <c r="K23" i="3" s="1"/>
  <c r="M32" i="3"/>
  <c r="C17" i="4"/>
  <c r="I17" i="4"/>
  <c r="AJ17" i="4"/>
  <c r="D18" i="4"/>
  <c r="D17" i="4" s="1"/>
  <c r="G18" i="4"/>
  <c r="G17" i="4" s="1"/>
  <c r="J18" i="4"/>
  <c r="J17" i="4" s="1"/>
  <c r="L18" i="4"/>
  <c r="L17" i="4" s="1"/>
  <c r="X18" i="4"/>
  <c r="X17" i="4" s="1"/>
  <c r="AJ18" i="4"/>
  <c r="AL18" i="4"/>
  <c r="AL17" i="4" s="1"/>
  <c r="C19" i="4"/>
  <c r="C18" i="4" s="1"/>
  <c r="D19" i="4"/>
  <c r="E19" i="4"/>
  <c r="F19" i="4"/>
  <c r="G19" i="4"/>
  <c r="H19" i="4"/>
  <c r="I19" i="4"/>
  <c r="I18" i="4" s="1"/>
  <c r="J19" i="4"/>
  <c r="K19" i="4"/>
  <c r="L19" i="4"/>
  <c r="N19" i="4"/>
  <c r="P19" i="4"/>
  <c r="R19" i="4"/>
  <c r="T19" i="4"/>
  <c r="V19" i="4"/>
  <c r="X19" i="4"/>
  <c r="Y19" i="4"/>
  <c r="Y18" i="4" s="1"/>
  <c r="Y17" i="4" s="1"/>
  <c r="AA19" i="4"/>
  <c r="AA18" i="4" s="1"/>
  <c r="AA17" i="4" s="1"/>
  <c r="AC19" i="4"/>
  <c r="AC18" i="4" s="1"/>
  <c r="AC17" i="4" s="1"/>
  <c r="AE19" i="4"/>
  <c r="AE18" i="4" s="1"/>
  <c r="AE17" i="4" s="1"/>
  <c r="AE16" i="4" s="1"/>
  <c r="AG19" i="4"/>
  <c r="AG18" i="4" s="1"/>
  <c r="AG17" i="4" s="1"/>
  <c r="AI19" i="4"/>
  <c r="AI18" i="4" s="1"/>
  <c r="AI17" i="4" s="1"/>
  <c r="AJ19" i="4"/>
  <c r="AK19" i="4"/>
  <c r="AL19" i="4"/>
  <c r="AM19" i="4"/>
  <c r="AM18" i="4" s="1"/>
  <c r="AM17" i="4" s="1"/>
  <c r="K20" i="4"/>
  <c r="M20" i="4"/>
  <c r="M19" i="4" s="1"/>
  <c r="K21" i="4"/>
  <c r="M21" i="4"/>
  <c r="O21" i="4" s="1"/>
  <c r="Q21" i="4"/>
  <c r="S21" i="4" s="1"/>
  <c r="U21" i="4"/>
  <c r="W21" i="4" s="1"/>
  <c r="Z21" i="4" s="1"/>
  <c r="AB21" i="4" s="1"/>
  <c r="AD21" i="4" s="1"/>
  <c r="AF21" i="4" s="1"/>
  <c r="AH21" i="4" s="1"/>
  <c r="C22" i="4"/>
  <c r="D22" i="4"/>
  <c r="E22" i="4"/>
  <c r="F22" i="4"/>
  <c r="F18" i="4" s="1"/>
  <c r="F17" i="4" s="1"/>
  <c r="G22" i="4"/>
  <c r="H22" i="4"/>
  <c r="H18" i="4" s="1"/>
  <c r="H17" i="4" s="1"/>
  <c r="I22" i="4"/>
  <c r="J22" i="4"/>
  <c r="L22" i="4"/>
  <c r="N22" i="4"/>
  <c r="N18" i="4" s="1"/>
  <c r="N17" i="4" s="1"/>
  <c r="P22" i="4"/>
  <c r="P18" i="4" s="1"/>
  <c r="P17" i="4" s="1"/>
  <c r="R22" i="4"/>
  <c r="R18" i="4" s="1"/>
  <c r="R17" i="4" s="1"/>
  <c r="T22" i="4"/>
  <c r="T18" i="4" s="1"/>
  <c r="T17" i="4" s="1"/>
  <c r="V22" i="4"/>
  <c r="V18" i="4" s="1"/>
  <c r="V17" i="4" s="1"/>
  <c r="X22" i="4"/>
  <c r="Y22" i="4"/>
  <c r="AA22" i="4"/>
  <c r="AC22" i="4"/>
  <c r="AE22" i="4"/>
  <c r="AG22" i="4"/>
  <c r="AI22" i="4"/>
  <c r="AJ22" i="4"/>
  <c r="AK22" i="4"/>
  <c r="AL22" i="4"/>
  <c r="AM22" i="4"/>
  <c r="K23" i="4"/>
  <c r="K24" i="4"/>
  <c r="M24" i="4"/>
  <c r="O24" i="4" s="1"/>
  <c r="Q24" i="4" s="1"/>
  <c r="S24" i="4"/>
  <c r="U24" i="4" s="1"/>
  <c r="W24" i="4" s="1"/>
  <c r="Z24" i="4" s="1"/>
  <c r="AB24" i="4" s="1"/>
  <c r="AD24" i="4" s="1"/>
  <c r="AF24" i="4" s="1"/>
  <c r="AH24" i="4" s="1"/>
  <c r="K25" i="4"/>
  <c r="M25" i="4" s="1"/>
  <c r="O25" i="4"/>
  <c r="Q25" i="4" s="1"/>
  <c r="S25" i="4" s="1"/>
  <c r="U25" i="4"/>
  <c r="W25" i="4"/>
  <c r="Z25" i="4" s="1"/>
  <c r="AB25" i="4" s="1"/>
  <c r="AD25" i="4" s="1"/>
  <c r="AF25" i="4" s="1"/>
  <c r="AH25" i="4" s="1"/>
  <c r="K26" i="4"/>
  <c r="M26" i="4" s="1"/>
  <c r="O26" i="4" s="1"/>
  <c r="Q26" i="4" s="1"/>
  <c r="S26" i="4" s="1"/>
  <c r="U26" i="4" s="1"/>
  <c r="W26" i="4"/>
  <c r="Z26" i="4" s="1"/>
  <c r="AB26" i="4"/>
  <c r="AD26" i="4" s="1"/>
  <c r="AF26" i="4" s="1"/>
  <c r="AH26" i="4" s="1"/>
  <c r="C18" i="5"/>
  <c r="D18" i="5"/>
  <c r="E18" i="5"/>
  <c r="F18" i="5"/>
  <c r="G18" i="5"/>
  <c r="C19" i="5"/>
  <c r="D19" i="5"/>
  <c r="E19" i="5"/>
  <c r="F19" i="5"/>
  <c r="G19" i="5"/>
  <c r="H19" i="5"/>
  <c r="H18" i="5" s="1"/>
  <c r="I19" i="5"/>
  <c r="I18" i="5" s="1"/>
  <c r="H20" i="5"/>
  <c r="I20" i="5"/>
  <c r="J20" i="5"/>
  <c r="J19" i="5" s="1"/>
  <c r="J18" i="5" s="1"/>
  <c r="G18" i="6"/>
  <c r="AG18" i="6"/>
  <c r="D19" i="6"/>
  <c r="D18" i="6" s="1"/>
  <c r="H19" i="6"/>
  <c r="H18" i="6" s="1"/>
  <c r="V19" i="6"/>
  <c r="AK19" i="6"/>
  <c r="C20" i="6"/>
  <c r="D20" i="6"/>
  <c r="E20" i="6"/>
  <c r="E19" i="6" s="1"/>
  <c r="E18" i="6" s="1"/>
  <c r="F20" i="6"/>
  <c r="G20" i="6"/>
  <c r="G19" i="6" s="1"/>
  <c r="H20" i="6"/>
  <c r="I20" i="6"/>
  <c r="I19" i="6" s="1"/>
  <c r="J20" i="6"/>
  <c r="L20" i="6"/>
  <c r="N20" i="6"/>
  <c r="P20" i="6"/>
  <c r="P19" i="6" s="1"/>
  <c r="R20" i="6"/>
  <c r="T20" i="6"/>
  <c r="V20" i="6"/>
  <c r="X20" i="6"/>
  <c r="X19" i="6" s="1"/>
  <c r="Y20" i="6"/>
  <c r="Y19" i="6" s="1"/>
  <c r="Y18" i="6" s="1"/>
  <c r="AA20" i="6"/>
  <c r="AC20" i="6"/>
  <c r="AC19" i="6" s="1"/>
  <c r="AE20" i="6"/>
  <c r="AE19" i="6" s="1"/>
  <c r="AE18" i="6" s="1"/>
  <c r="AE17" i="6" s="1"/>
  <c r="AG20" i="6"/>
  <c r="AG19" i="6" s="1"/>
  <c r="AI20" i="6"/>
  <c r="AK20" i="6"/>
  <c r="AL20" i="6"/>
  <c r="AM20" i="6"/>
  <c r="AM19" i="6" s="1"/>
  <c r="AM18" i="6" s="1"/>
  <c r="C21" i="6"/>
  <c r="D21" i="6"/>
  <c r="E21" i="6"/>
  <c r="F21" i="6"/>
  <c r="F19" i="6" s="1"/>
  <c r="F18" i="6" s="1"/>
  <c r="G21" i="6"/>
  <c r="H21" i="6"/>
  <c r="I21" i="6"/>
  <c r="J21" i="6"/>
  <c r="J19" i="6" s="1"/>
  <c r="J18" i="6" s="1"/>
  <c r="K21" i="6"/>
  <c r="L21" i="6"/>
  <c r="L19" i="6" s="1"/>
  <c r="N21" i="6"/>
  <c r="N19" i="6" s="1"/>
  <c r="P21" i="6"/>
  <c r="R21" i="6"/>
  <c r="T21" i="6"/>
  <c r="T19" i="6" s="1"/>
  <c r="T18" i="6" s="1"/>
  <c r="V21" i="6"/>
  <c r="X21" i="6"/>
  <c r="Y21" i="6"/>
  <c r="AA21" i="6"/>
  <c r="AC21" i="6"/>
  <c r="AE21" i="6"/>
  <c r="AG21" i="6"/>
  <c r="AI21" i="6"/>
  <c r="AK21" i="6"/>
  <c r="AL21" i="6"/>
  <c r="AL19" i="6" s="1"/>
  <c r="AM21" i="6"/>
  <c r="E22" i="6"/>
  <c r="F22" i="6"/>
  <c r="J22" i="6"/>
  <c r="N22" i="6"/>
  <c r="R22" i="6"/>
  <c r="V22" i="6"/>
  <c r="AC22" i="6"/>
  <c r="AK22" i="6"/>
  <c r="AL22" i="6"/>
  <c r="C23" i="6"/>
  <c r="C22" i="6" s="1"/>
  <c r="D23" i="6"/>
  <c r="D22" i="6" s="1"/>
  <c r="E23" i="6"/>
  <c r="F23" i="6"/>
  <c r="G23" i="6"/>
  <c r="G22" i="6" s="1"/>
  <c r="H23" i="6"/>
  <c r="H22" i="6" s="1"/>
  <c r="I23" i="6"/>
  <c r="I22" i="6" s="1"/>
  <c r="I18" i="6" s="1"/>
  <c r="J23" i="6"/>
  <c r="L23" i="6"/>
  <c r="L22" i="6" s="1"/>
  <c r="N23" i="6"/>
  <c r="P23" i="6"/>
  <c r="P22" i="6" s="1"/>
  <c r="R23" i="6"/>
  <c r="T23" i="6"/>
  <c r="T22" i="6" s="1"/>
  <c r="V23" i="6"/>
  <c r="X23" i="6"/>
  <c r="X22" i="6" s="1"/>
  <c r="Y23" i="6"/>
  <c r="Y22" i="6" s="1"/>
  <c r="AA23" i="6"/>
  <c r="AA22" i="6" s="1"/>
  <c r="AC23" i="6"/>
  <c r="AE23" i="6"/>
  <c r="AE22" i="6" s="1"/>
  <c r="AG23" i="6"/>
  <c r="AG22" i="6" s="1"/>
  <c r="AI23" i="6"/>
  <c r="AI22" i="6" s="1"/>
  <c r="AK23" i="6"/>
  <c r="AL23" i="6"/>
  <c r="AM23" i="6"/>
  <c r="AM22" i="6" s="1"/>
  <c r="C24" i="6"/>
  <c r="D24" i="6"/>
  <c r="H24" i="6"/>
  <c r="K24" i="6"/>
  <c r="L24" i="6"/>
  <c r="P24" i="6"/>
  <c r="T24" i="6"/>
  <c r="X24" i="6"/>
  <c r="AA24" i="6"/>
  <c r="AI24" i="6"/>
  <c r="C25" i="6"/>
  <c r="D25" i="6"/>
  <c r="E25" i="6"/>
  <c r="E24" i="6" s="1"/>
  <c r="F25" i="6"/>
  <c r="F24" i="6" s="1"/>
  <c r="G25" i="6"/>
  <c r="G24" i="6" s="1"/>
  <c r="H25" i="6"/>
  <c r="I25" i="6"/>
  <c r="I24" i="6" s="1"/>
  <c r="J25" i="6"/>
  <c r="J24" i="6" s="1"/>
  <c r="K25" i="6"/>
  <c r="L25" i="6"/>
  <c r="N25" i="6"/>
  <c r="N24" i="6" s="1"/>
  <c r="O25" i="6"/>
  <c r="O24" i="6" s="1"/>
  <c r="P25" i="6"/>
  <c r="R25" i="6"/>
  <c r="R24" i="6" s="1"/>
  <c r="T25" i="6"/>
  <c r="V25" i="6"/>
  <c r="V24" i="6" s="1"/>
  <c r="X25" i="6"/>
  <c r="Y25" i="6"/>
  <c r="Y24" i="6" s="1"/>
  <c r="AA25" i="6"/>
  <c r="AC25" i="6"/>
  <c r="AC24" i="6" s="1"/>
  <c r="AE25" i="6"/>
  <c r="AE24" i="6" s="1"/>
  <c r="AG25" i="6"/>
  <c r="AG24" i="6" s="1"/>
  <c r="AI25" i="6"/>
  <c r="AK25" i="6"/>
  <c r="AK24" i="6" s="1"/>
  <c r="AL25" i="6"/>
  <c r="AL24" i="6" s="1"/>
  <c r="AM25" i="6"/>
  <c r="AM24" i="6" s="1"/>
  <c r="K26" i="6"/>
  <c r="M26" i="6"/>
  <c r="M21" i="6" s="1"/>
  <c r="O26" i="6"/>
  <c r="O21" i="6" s="1"/>
  <c r="D27" i="6"/>
  <c r="E27" i="6"/>
  <c r="L27" i="6"/>
  <c r="T27" i="6"/>
  <c r="AC27" i="6"/>
  <c r="AK27" i="6"/>
  <c r="C28" i="6"/>
  <c r="C27" i="6" s="1"/>
  <c r="D28" i="6"/>
  <c r="E28" i="6"/>
  <c r="F28" i="6"/>
  <c r="F27" i="6" s="1"/>
  <c r="G28" i="6"/>
  <c r="G27" i="6" s="1"/>
  <c r="H28" i="6"/>
  <c r="H27" i="6" s="1"/>
  <c r="I28" i="6"/>
  <c r="I27" i="6" s="1"/>
  <c r="J28" i="6"/>
  <c r="J27" i="6" s="1"/>
  <c r="L28" i="6"/>
  <c r="N28" i="6"/>
  <c r="N27" i="6" s="1"/>
  <c r="P28" i="6"/>
  <c r="R28" i="6"/>
  <c r="R27" i="6" s="1"/>
  <c r="T28" i="6"/>
  <c r="V28" i="6"/>
  <c r="V27" i="6" s="1"/>
  <c r="X28" i="6"/>
  <c r="X27" i="6" s="1"/>
  <c r="Y28" i="6"/>
  <c r="Y27" i="6" s="1"/>
  <c r="AA28" i="6"/>
  <c r="AA27" i="6" s="1"/>
  <c r="AC28" i="6"/>
  <c r="AE28" i="6"/>
  <c r="AE27" i="6" s="1"/>
  <c r="AG28" i="6"/>
  <c r="AG27" i="6" s="1"/>
  <c r="AI28" i="6"/>
  <c r="AI27" i="6" s="1"/>
  <c r="AK28" i="6"/>
  <c r="AL28" i="6"/>
  <c r="AL27" i="6" s="1"/>
  <c r="AM28" i="6"/>
  <c r="AM27" i="6" s="1"/>
  <c r="K29" i="6"/>
  <c r="E30" i="6"/>
  <c r="F30" i="6"/>
  <c r="I30" i="6"/>
  <c r="N30" i="6"/>
  <c r="V30" i="6"/>
  <c r="AE30" i="6"/>
  <c r="C31" i="6"/>
  <c r="C30" i="6" s="1"/>
  <c r="D31" i="6"/>
  <c r="D30" i="6" s="1"/>
  <c r="E31" i="6"/>
  <c r="F31" i="6"/>
  <c r="G31" i="6"/>
  <c r="G30" i="6" s="1"/>
  <c r="H31" i="6"/>
  <c r="H30" i="6" s="1"/>
  <c r="I31" i="6"/>
  <c r="J31" i="6"/>
  <c r="J30" i="6" s="1"/>
  <c r="L31" i="6"/>
  <c r="L30" i="6" s="1"/>
  <c r="N31" i="6"/>
  <c r="P31" i="6"/>
  <c r="P30" i="6" s="1"/>
  <c r="R31" i="6"/>
  <c r="R30" i="6" s="1"/>
  <c r="T31" i="6"/>
  <c r="T30" i="6" s="1"/>
  <c r="V31" i="6"/>
  <c r="X31" i="6"/>
  <c r="X30" i="6" s="1"/>
  <c r="Y31" i="6"/>
  <c r="AA31" i="6"/>
  <c r="AA30" i="6" s="1"/>
  <c r="AC31" i="6"/>
  <c r="AC30" i="6" s="1"/>
  <c r="AE31" i="6"/>
  <c r="AF31" i="6"/>
  <c r="AF30" i="6" s="1"/>
  <c r="AG31" i="6"/>
  <c r="AG30" i="6" s="1"/>
  <c r="AH31" i="6"/>
  <c r="AI31" i="6"/>
  <c r="AJ31" i="6"/>
  <c r="AK31" i="6"/>
  <c r="AL31" i="6"/>
  <c r="AM31" i="6"/>
  <c r="K32" i="6"/>
  <c r="D18" i="7"/>
  <c r="E18" i="7"/>
  <c r="E17" i="7" s="1"/>
  <c r="F18" i="7"/>
  <c r="F17" i="7" s="1"/>
  <c r="L18" i="7"/>
  <c r="N18" i="7"/>
  <c r="N17" i="7" s="1"/>
  <c r="T18" i="7"/>
  <c r="V18" i="7"/>
  <c r="V17" i="7" s="1"/>
  <c r="AC18" i="7"/>
  <c r="AC17" i="7" s="1"/>
  <c r="AK18" i="7"/>
  <c r="AK17" i="7" s="1"/>
  <c r="AL18" i="7"/>
  <c r="AL17" i="7" s="1"/>
  <c r="C19" i="7"/>
  <c r="C18" i="7" s="1"/>
  <c r="C17" i="7" s="1"/>
  <c r="D19" i="7"/>
  <c r="E19" i="7"/>
  <c r="F19" i="7"/>
  <c r="G19" i="7"/>
  <c r="G18" i="7" s="1"/>
  <c r="G17" i="7" s="1"/>
  <c r="H19" i="7"/>
  <c r="H18" i="7" s="1"/>
  <c r="H17" i="7" s="1"/>
  <c r="I19" i="7"/>
  <c r="I18" i="7" s="1"/>
  <c r="I17" i="7" s="1"/>
  <c r="J19" i="7"/>
  <c r="L19" i="7"/>
  <c r="N19" i="7"/>
  <c r="P19" i="7"/>
  <c r="P18" i="7" s="1"/>
  <c r="P17" i="7" s="1"/>
  <c r="R19" i="7"/>
  <c r="T19" i="7"/>
  <c r="V19" i="7"/>
  <c r="X19" i="7"/>
  <c r="X18" i="7" s="1"/>
  <c r="X17" i="7" s="1"/>
  <c r="Y19" i="7"/>
  <c r="Y18" i="7" s="1"/>
  <c r="Y17" i="7" s="1"/>
  <c r="AA19" i="7"/>
  <c r="AC19" i="7"/>
  <c r="AE19" i="7"/>
  <c r="AE18" i="7" s="1"/>
  <c r="AE17" i="7" s="1"/>
  <c r="AE16" i="7" s="1"/>
  <c r="AF19" i="7"/>
  <c r="AG19" i="7"/>
  <c r="AG18" i="7" s="1"/>
  <c r="AG17" i="7" s="1"/>
  <c r="AH19" i="7"/>
  <c r="AI19" i="7"/>
  <c r="AI18" i="7" s="1"/>
  <c r="AI17" i="7" s="1"/>
  <c r="AJ19" i="7"/>
  <c r="AK19" i="7"/>
  <c r="AL19" i="7"/>
  <c r="AM19" i="7"/>
  <c r="AM18" i="7" s="1"/>
  <c r="AM17" i="7" s="1"/>
  <c r="K20" i="7"/>
  <c r="K19" i="7" s="1"/>
  <c r="M20" i="7"/>
  <c r="K21" i="7"/>
  <c r="M21" i="7"/>
  <c r="O21" i="7" s="1"/>
  <c r="Q21" i="7" s="1"/>
  <c r="S21" i="7" s="1"/>
  <c r="U21" i="7" s="1"/>
  <c r="W21" i="7" s="1"/>
  <c r="Z21" i="7" s="1"/>
  <c r="AB21" i="7" s="1"/>
  <c r="AD21" i="7" s="1"/>
  <c r="Z22" i="7"/>
  <c r="AB22" i="7"/>
  <c r="AD22" i="7" s="1"/>
  <c r="K23" i="7"/>
  <c r="M23" i="7"/>
  <c r="O23" i="7"/>
  <c r="Q23" i="7" s="1"/>
  <c r="S23" i="7" s="1"/>
  <c r="U23" i="7" s="1"/>
  <c r="W23" i="7" s="1"/>
  <c r="Z23" i="7" s="1"/>
  <c r="AB23" i="7" s="1"/>
  <c r="AD23" i="7" s="1"/>
  <c r="C24" i="7"/>
  <c r="D24" i="7"/>
  <c r="E24" i="7"/>
  <c r="F24" i="7"/>
  <c r="G24" i="7"/>
  <c r="H24" i="7"/>
  <c r="I24" i="7"/>
  <c r="J24" i="7"/>
  <c r="J18" i="7" s="1"/>
  <c r="J17" i="7" s="1"/>
  <c r="L24" i="7"/>
  <c r="N24" i="7"/>
  <c r="P24" i="7"/>
  <c r="R24" i="7"/>
  <c r="R18" i="7" s="1"/>
  <c r="R17" i="7" s="1"/>
  <c r="T24" i="7"/>
  <c r="V24" i="7"/>
  <c r="X24" i="7"/>
  <c r="Y24" i="7"/>
  <c r="AA24" i="7"/>
  <c r="AC24" i="7"/>
  <c r="AE24" i="7"/>
  <c r="AG24" i="7"/>
  <c r="AI24" i="7"/>
  <c r="AK24" i="7"/>
  <c r="AL24" i="7"/>
  <c r="AM24" i="7"/>
  <c r="K25" i="7"/>
  <c r="M25" i="7"/>
  <c r="M24" i="7" s="1"/>
  <c r="O24" i="7" s="1"/>
  <c r="Q24" i="7" s="1"/>
  <c r="O25" i="7"/>
  <c r="Q25" i="7" s="1"/>
  <c r="S25" i="7" s="1"/>
  <c r="K26" i="7"/>
  <c r="M26" i="7" s="1"/>
  <c r="O26" i="7" s="1"/>
  <c r="Q26" i="7" s="1"/>
  <c r="S26" i="7" s="1"/>
  <c r="U26" i="7"/>
  <c r="W26" i="7" s="1"/>
  <c r="Z26" i="7" s="1"/>
  <c r="AB26" i="7" s="1"/>
  <c r="AD26" i="7" s="1"/>
  <c r="AF26" i="7" s="1"/>
  <c r="AH26" i="7" s="1"/>
  <c r="AJ26" i="7" s="1"/>
  <c r="K27" i="7"/>
  <c r="K24" i="7" s="1"/>
  <c r="O27" i="7"/>
  <c r="Q27" i="7" s="1"/>
  <c r="S27" i="7" s="1"/>
  <c r="U27" i="7" s="1"/>
  <c r="W27" i="7" s="1"/>
  <c r="Z27" i="7" s="1"/>
  <c r="AB27" i="7" s="1"/>
  <c r="AD27" i="7" s="1"/>
  <c r="AF27" i="7" s="1"/>
  <c r="AH27" i="7" s="1"/>
  <c r="AJ27" i="7" s="1"/>
  <c r="K28" i="7"/>
  <c r="M28" i="7"/>
  <c r="O28" i="7" s="1"/>
  <c r="Q28" i="7" s="1"/>
  <c r="S28" i="7"/>
  <c r="U28" i="7" s="1"/>
  <c r="W28" i="7" s="1"/>
  <c r="Z28" i="7" s="1"/>
  <c r="AB28" i="7" s="1"/>
  <c r="AD28" i="7" s="1"/>
  <c r="K29" i="7"/>
  <c r="M29" i="7"/>
  <c r="O29" i="7"/>
  <c r="Q29" i="7" s="1"/>
  <c r="S29" i="7" s="1"/>
  <c r="U29" i="7" s="1"/>
  <c r="W29" i="7" s="1"/>
  <c r="Z29" i="7" s="1"/>
  <c r="AB29" i="7" s="1"/>
  <c r="AD29" i="7" s="1"/>
  <c r="AF29" i="7" s="1"/>
  <c r="AH29" i="7" s="1"/>
  <c r="AJ29" i="7" s="1"/>
  <c r="K30" i="7"/>
  <c r="M30" i="7" s="1"/>
  <c r="O30" i="7" s="1"/>
  <c r="Q30" i="7" s="1"/>
  <c r="S30" i="7" s="1"/>
  <c r="U30" i="7" s="1"/>
  <c r="W30" i="7" s="1"/>
  <c r="Z30" i="7" s="1"/>
  <c r="AB30" i="7" s="1"/>
  <c r="AD30" i="7" s="1"/>
  <c r="AF30" i="7" s="1"/>
  <c r="AH30" i="7" s="1"/>
  <c r="AJ30" i="7" s="1"/>
  <c r="C31" i="7"/>
  <c r="D31" i="7"/>
  <c r="E31" i="7"/>
  <c r="F31" i="7"/>
  <c r="G31" i="7"/>
  <c r="H31" i="7"/>
  <c r="I31" i="7"/>
  <c r="J31" i="7"/>
  <c r="K31" i="7"/>
  <c r="L31" i="7"/>
  <c r="N31" i="7"/>
  <c r="P31" i="7"/>
  <c r="R31" i="7"/>
  <c r="T31" i="7"/>
  <c r="V31" i="7"/>
  <c r="X31" i="7"/>
  <c r="Y31" i="7"/>
  <c r="AA31" i="7"/>
  <c r="AC31" i="7"/>
  <c r="AE31" i="7"/>
  <c r="AG31" i="7"/>
  <c r="AI31" i="7"/>
  <c r="AK31" i="7"/>
  <c r="AL31" i="7"/>
  <c r="AM31" i="7"/>
  <c r="K32" i="7"/>
  <c r="M32" i="7" s="1"/>
  <c r="K34" i="7"/>
  <c r="M34" i="7"/>
  <c r="O34" i="7" s="1"/>
  <c r="Q34" i="7" s="1"/>
  <c r="S34" i="7" s="1"/>
  <c r="U34" i="7" s="1"/>
  <c r="W34" i="7"/>
  <c r="Z34" i="7"/>
  <c r="AB34" i="7" s="1"/>
  <c r="AD34" i="7" s="1"/>
  <c r="AF34" i="7" s="1"/>
  <c r="AH34" i="7" s="1"/>
  <c r="AJ34" i="7" s="1"/>
  <c r="K35" i="7"/>
  <c r="M35" i="7"/>
  <c r="O35" i="7" s="1"/>
  <c r="Q35" i="7" s="1"/>
  <c r="S35" i="7" s="1"/>
  <c r="U35" i="7" s="1"/>
  <c r="W35" i="7" s="1"/>
  <c r="Z35" i="7" s="1"/>
  <c r="AB35" i="7" s="1"/>
  <c r="AD35" i="7" s="1"/>
  <c r="AF35" i="7" s="1"/>
  <c r="AH35" i="7" s="1"/>
  <c r="AJ35" i="7" s="1"/>
  <c r="I18" i="8"/>
  <c r="J18" i="8"/>
  <c r="Y18" i="8"/>
  <c r="C19" i="8"/>
  <c r="D19" i="8"/>
  <c r="D18" i="8" s="1"/>
  <c r="E19" i="8"/>
  <c r="E18" i="8" s="1"/>
  <c r="F19" i="8"/>
  <c r="G19" i="8"/>
  <c r="G18" i="8" s="1"/>
  <c r="H19" i="8"/>
  <c r="I19" i="8"/>
  <c r="J19" i="8"/>
  <c r="L19" i="8"/>
  <c r="L18" i="8" s="1"/>
  <c r="N19" i="8"/>
  <c r="P19" i="8"/>
  <c r="R19" i="8"/>
  <c r="T19" i="8"/>
  <c r="T18" i="8" s="1"/>
  <c r="V19" i="8"/>
  <c r="X19" i="8"/>
  <c r="Y19" i="8"/>
  <c r="AA19" i="8"/>
  <c r="AC19" i="8"/>
  <c r="AE19" i="8"/>
  <c r="AG19" i="8"/>
  <c r="AI19" i="8"/>
  <c r="AK19" i="8"/>
  <c r="AL19" i="8"/>
  <c r="AM19" i="8"/>
  <c r="C20" i="8"/>
  <c r="D20" i="8"/>
  <c r="E20" i="8"/>
  <c r="F20" i="8"/>
  <c r="F18" i="8" s="1"/>
  <c r="F17" i="8" s="1"/>
  <c r="G20" i="8"/>
  <c r="H20" i="8"/>
  <c r="I20" i="8"/>
  <c r="J20" i="8"/>
  <c r="L20" i="8"/>
  <c r="N20" i="8"/>
  <c r="P20" i="8"/>
  <c r="P18" i="8" s="1"/>
  <c r="R20" i="8"/>
  <c r="T20" i="8"/>
  <c r="V20" i="8"/>
  <c r="X20" i="8"/>
  <c r="X18" i="8" s="1"/>
  <c r="X17" i="8" s="1"/>
  <c r="Y20" i="8"/>
  <c r="AA20" i="8"/>
  <c r="AC20" i="8"/>
  <c r="AE20" i="8"/>
  <c r="AG20" i="8"/>
  <c r="AI20" i="8"/>
  <c r="AK20" i="8"/>
  <c r="AL20" i="8"/>
  <c r="AM20" i="8"/>
  <c r="C21" i="8"/>
  <c r="D21" i="8"/>
  <c r="E21" i="8"/>
  <c r="F21" i="8"/>
  <c r="G21" i="8"/>
  <c r="H21" i="8"/>
  <c r="I21" i="8"/>
  <c r="J21" i="8"/>
  <c r="L21" i="8"/>
  <c r="N21" i="8"/>
  <c r="P21" i="8"/>
  <c r="R21" i="8"/>
  <c r="R18" i="8" s="1"/>
  <c r="R17" i="8" s="1"/>
  <c r="T21" i="8"/>
  <c r="V21" i="8"/>
  <c r="X21" i="8"/>
  <c r="Y21" i="8"/>
  <c r="AA21" i="8"/>
  <c r="AC21" i="8"/>
  <c r="AE21" i="8"/>
  <c r="AG21" i="8"/>
  <c r="AI21" i="8"/>
  <c r="AK21" i="8"/>
  <c r="AL21" i="8"/>
  <c r="AM21" i="8"/>
  <c r="C22" i="8"/>
  <c r="D22" i="8"/>
  <c r="E22" i="8"/>
  <c r="F22" i="8"/>
  <c r="G22" i="8"/>
  <c r="H22" i="8"/>
  <c r="I22" i="8"/>
  <c r="J22" i="8"/>
  <c r="L22" i="8"/>
  <c r="N22" i="8"/>
  <c r="P22" i="8"/>
  <c r="R22" i="8"/>
  <c r="T22" i="8"/>
  <c r="V22" i="8"/>
  <c r="X22" i="8"/>
  <c r="Y22" i="8"/>
  <c r="AA22" i="8"/>
  <c r="AC22" i="8"/>
  <c r="AE22" i="8"/>
  <c r="AG22" i="8"/>
  <c r="AI22" i="8"/>
  <c r="AK22" i="8"/>
  <c r="AL22" i="8"/>
  <c r="AM22" i="8"/>
  <c r="C23" i="8"/>
  <c r="D23" i="8"/>
  <c r="E23" i="8"/>
  <c r="F23" i="8"/>
  <c r="G23" i="8"/>
  <c r="I23" i="8"/>
  <c r="J23" i="8"/>
  <c r="L23" i="8"/>
  <c r="N23" i="8"/>
  <c r="P23" i="8"/>
  <c r="R23" i="8"/>
  <c r="T23" i="8"/>
  <c r="V23" i="8"/>
  <c r="X23" i="8"/>
  <c r="Y23" i="8"/>
  <c r="AA23" i="8"/>
  <c r="AC23" i="8"/>
  <c r="AE23" i="8"/>
  <c r="AG23" i="8"/>
  <c r="AG18" i="8" s="1"/>
  <c r="AI23" i="8"/>
  <c r="C24" i="8"/>
  <c r="D24" i="8"/>
  <c r="J24" i="8"/>
  <c r="R24" i="8"/>
  <c r="V24" i="8"/>
  <c r="X24" i="8"/>
  <c r="AI24" i="8"/>
  <c r="C25" i="8"/>
  <c r="D25" i="8"/>
  <c r="E25" i="8"/>
  <c r="E24" i="8" s="1"/>
  <c r="F25" i="8"/>
  <c r="F24" i="8" s="1"/>
  <c r="G25" i="8"/>
  <c r="H25" i="8"/>
  <c r="I25" i="8"/>
  <c r="J25" i="8"/>
  <c r="L25" i="8"/>
  <c r="N25" i="8"/>
  <c r="N24" i="8" s="1"/>
  <c r="P25" i="8"/>
  <c r="R25" i="8"/>
  <c r="T25" i="8"/>
  <c r="V25" i="8"/>
  <c r="X25" i="8"/>
  <c r="Y25" i="8"/>
  <c r="AA25" i="8"/>
  <c r="AC25" i="8"/>
  <c r="AE25" i="8"/>
  <c r="AE24" i="8" s="1"/>
  <c r="AG25" i="8"/>
  <c r="AI25" i="8"/>
  <c r="AK25" i="8"/>
  <c r="AK24" i="8" s="1"/>
  <c r="AL25" i="8"/>
  <c r="AL24" i="8" s="1"/>
  <c r="AM25" i="8"/>
  <c r="C26" i="8"/>
  <c r="D26" i="8"/>
  <c r="E26" i="8"/>
  <c r="F26" i="8"/>
  <c r="G26" i="8"/>
  <c r="H26" i="8"/>
  <c r="H24" i="8" s="1"/>
  <c r="I26" i="8"/>
  <c r="J26" i="8"/>
  <c r="L26" i="8"/>
  <c r="L24" i="8" s="1"/>
  <c r="N26" i="8"/>
  <c r="P26" i="8"/>
  <c r="P24" i="8" s="1"/>
  <c r="R26" i="8"/>
  <c r="T26" i="8"/>
  <c r="T24" i="8" s="1"/>
  <c r="V26" i="8"/>
  <c r="X26" i="8"/>
  <c r="Y26" i="8"/>
  <c r="AA26" i="8"/>
  <c r="AC26" i="8"/>
  <c r="AE26" i="8"/>
  <c r="AG26" i="8"/>
  <c r="AI26" i="8"/>
  <c r="AK26" i="8"/>
  <c r="AL26" i="8"/>
  <c r="AM26" i="8"/>
  <c r="C27" i="8"/>
  <c r="D27" i="8"/>
  <c r="E27" i="8"/>
  <c r="F27" i="8"/>
  <c r="G27" i="8"/>
  <c r="H27" i="8"/>
  <c r="I27" i="8"/>
  <c r="J27" i="8"/>
  <c r="L27" i="8"/>
  <c r="N27" i="8"/>
  <c r="P27" i="8"/>
  <c r="R27" i="8"/>
  <c r="T27" i="8"/>
  <c r="V27" i="8"/>
  <c r="X27" i="8"/>
  <c r="Y27" i="8"/>
  <c r="AA27" i="8"/>
  <c r="AA24" i="8" s="1"/>
  <c r="AC27" i="8"/>
  <c r="AE27" i="8"/>
  <c r="AG27" i="8"/>
  <c r="AI27" i="8"/>
  <c r="AK27" i="8"/>
  <c r="AL27" i="8"/>
  <c r="D28" i="8"/>
  <c r="G28" i="8"/>
  <c r="H28" i="8"/>
  <c r="J28" i="8"/>
  <c r="L28" i="8"/>
  <c r="P28" i="8"/>
  <c r="R28" i="8"/>
  <c r="T28" i="8"/>
  <c r="X28" i="8"/>
  <c r="C29" i="8"/>
  <c r="C28" i="8" s="1"/>
  <c r="D29" i="8"/>
  <c r="E29" i="8"/>
  <c r="E28" i="8" s="1"/>
  <c r="F29" i="8"/>
  <c r="F28" i="8" s="1"/>
  <c r="G29" i="8"/>
  <c r="H29" i="8"/>
  <c r="I29" i="8"/>
  <c r="I28" i="8" s="1"/>
  <c r="J29" i="8"/>
  <c r="K29" i="8"/>
  <c r="K28" i="8" s="1"/>
  <c r="L29" i="8"/>
  <c r="M29" i="8"/>
  <c r="M28" i="8" s="1"/>
  <c r="N29" i="8"/>
  <c r="N28" i="8" s="1"/>
  <c r="P29" i="8"/>
  <c r="R29" i="8"/>
  <c r="T29" i="8"/>
  <c r="V29" i="8"/>
  <c r="V28" i="8" s="1"/>
  <c r="X29" i="8"/>
  <c r="Y29" i="8"/>
  <c r="Y28" i="8" s="1"/>
  <c r="AA29" i="8"/>
  <c r="AA28" i="8" s="1"/>
  <c r="AC29" i="8"/>
  <c r="AC28" i="8" s="1"/>
  <c r="AE29" i="8"/>
  <c r="AE28" i="8" s="1"/>
  <c r="AG29" i="8"/>
  <c r="AG28" i="8" s="1"/>
  <c r="AI29" i="8"/>
  <c r="AI28" i="8" s="1"/>
  <c r="AK29" i="8"/>
  <c r="AK28" i="8" s="1"/>
  <c r="AL29" i="8"/>
  <c r="AL28" i="8" s="1"/>
  <c r="AM29" i="8"/>
  <c r="AM28" i="8" s="1"/>
  <c r="K30" i="8"/>
  <c r="K20" i="8" s="1"/>
  <c r="M30" i="8"/>
  <c r="O30" i="8" s="1"/>
  <c r="Q30" i="8" s="1"/>
  <c r="D31" i="8"/>
  <c r="E31" i="8"/>
  <c r="L31" i="8"/>
  <c r="Y31" i="8"/>
  <c r="AG31" i="8"/>
  <c r="C32" i="8"/>
  <c r="C31" i="8" s="1"/>
  <c r="D32" i="8"/>
  <c r="E32" i="8"/>
  <c r="F32" i="8"/>
  <c r="F31" i="8" s="1"/>
  <c r="G32" i="8"/>
  <c r="G31" i="8" s="1"/>
  <c r="H32" i="8"/>
  <c r="H31" i="8" s="1"/>
  <c r="I32" i="8"/>
  <c r="J32" i="8"/>
  <c r="L32" i="8"/>
  <c r="N32" i="8"/>
  <c r="N31" i="8" s="1"/>
  <c r="P32" i="8"/>
  <c r="P31" i="8" s="1"/>
  <c r="R32" i="8"/>
  <c r="R31" i="8" s="1"/>
  <c r="T32" i="8"/>
  <c r="V32" i="8"/>
  <c r="V31" i="8" s="1"/>
  <c r="X32" i="8"/>
  <c r="X31" i="8" s="1"/>
  <c r="Y32" i="8"/>
  <c r="AA32" i="8"/>
  <c r="AA31" i="8" s="1"/>
  <c r="AC32" i="8"/>
  <c r="AE32" i="8"/>
  <c r="AE31" i="8" s="1"/>
  <c r="AG32" i="8"/>
  <c r="AI32" i="8"/>
  <c r="AI31" i="8" s="1"/>
  <c r="AK32" i="8"/>
  <c r="AL32" i="8"/>
  <c r="AM32" i="8"/>
  <c r="AM31" i="8" s="1"/>
  <c r="K33" i="8"/>
  <c r="C34" i="8"/>
  <c r="D34" i="8"/>
  <c r="E34" i="8"/>
  <c r="F34" i="8"/>
  <c r="G34" i="8"/>
  <c r="H34" i="8"/>
  <c r="I34" i="8"/>
  <c r="I31" i="8" s="1"/>
  <c r="J34" i="8"/>
  <c r="K34" i="8"/>
  <c r="L34" i="8"/>
  <c r="N34" i="8"/>
  <c r="P34" i="8"/>
  <c r="R34" i="8"/>
  <c r="T34" i="8"/>
  <c r="T31" i="8" s="1"/>
  <c r="V34" i="8"/>
  <c r="X34" i="8"/>
  <c r="Y34" i="8"/>
  <c r="AA34" i="8"/>
  <c r="AC34" i="8"/>
  <c r="AC31" i="8" s="1"/>
  <c r="AE34" i="8"/>
  <c r="AG34" i="8"/>
  <c r="AI34" i="8"/>
  <c r="AK34" i="8"/>
  <c r="AK31" i="8" s="1"/>
  <c r="AL34" i="8"/>
  <c r="AM34" i="8"/>
  <c r="K35" i="8"/>
  <c r="M35" i="8"/>
  <c r="M34" i="8" s="1"/>
  <c r="O35" i="8"/>
  <c r="C36" i="8"/>
  <c r="G36" i="8"/>
  <c r="H36" i="8"/>
  <c r="P36" i="8"/>
  <c r="AE36" i="8"/>
  <c r="AM36" i="8"/>
  <c r="C37" i="8"/>
  <c r="D37" i="8"/>
  <c r="E37" i="8"/>
  <c r="E36" i="8" s="1"/>
  <c r="F37" i="8"/>
  <c r="F36" i="8" s="1"/>
  <c r="G37" i="8"/>
  <c r="H37" i="8"/>
  <c r="I37" i="8"/>
  <c r="J37" i="8"/>
  <c r="K37" i="8"/>
  <c r="L37" i="8"/>
  <c r="N37" i="8"/>
  <c r="N36" i="8" s="1"/>
  <c r="P37" i="8"/>
  <c r="R37" i="8"/>
  <c r="R36" i="8" s="1"/>
  <c r="T37" i="8"/>
  <c r="V37" i="8"/>
  <c r="V36" i="8" s="1"/>
  <c r="X37" i="8"/>
  <c r="Y37" i="8"/>
  <c r="AA37" i="8"/>
  <c r="AA36" i="8" s="1"/>
  <c r="AC37" i="8"/>
  <c r="AC36" i="8" s="1"/>
  <c r="AE37" i="8"/>
  <c r="AG37" i="8"/>
  <c r="AI37" i="8"/>
  <c r="AI36" i="8" s="1"/>
  <c r="AK37" i="8"/>
  <c r="AK36" i="8" s="1"/>
  <c r="AL37" i="8"/>
  <c r="AL36" i="8" s="1"/>
  <c r="AM37" i="8"/>
  <c r="K38" i="8"/>
  <c r="M38" i="8"/>
  <c r="M37" i="8" s="1"/>
  <c r="O38" i="8"/>
  <c r="O37" i="8" s="1"/>
  <c r="Q38" i="8"/>
  <c r="Q37" i="8" s="1"/>
  <c r="C39" i="8"/>
  <c r="D39" i="8"/>
  <c r="E39" i="8"/>
  <c r="F39" i="8"/>
  <c r="G39" i="8"/>
  <c r="H39" i="8"/>
  <c r="I39" i="8"/>
  <c r="I36" i="8" s="1"/>
  <c r="J39" i="8"/>
  <c r="L39" i="8"/>
  <c r="N39" i="8"/>
  <c r="P39" i="8"/>
  <c r="R39" i="8"/>
  <c r="T39" i="8"/>
  <c r="V39" i="8"/>
  <c r="X39" i="8"/>
  <c r="X36" i="8" s="1"/>
  <c r="Y39" i="8"/>
  <c r="Y36" i="8" s="1"/>
  <c r="AA39" i="8"/>
  <c r="AC39" i="8"/>
  <c r="AE39" i="8"/>
  <c r="AG39" i="8"/>
  <c r="AG36" i="8" s="1"/>
  <c r="AI39" i="8"/>
  <c r="AK39" i="8"/>
  <c r="AL39" i="8"/>
  <c r="AM39" i="8"/>
  <c r="K40" i="8"/>
  <c r="F41" i="8"/>
  <c r="H41" i="8"/>
  <c r="N41" i="8"/>
  <c r="V41" i="8"/>
  <c r="X41" i="8"/>
  <c r="AL41" i="8"/>
  <c r="AM41" i="8"/>
  <c r="C42" i="8"/>
  <c r="D42" i="8"/>
  <c r="D41" i="8" s="1"/>
  <c r="E42" i="8"/>
  <c r="E41" i="8" s="1"/>
  <c r="F42" i="8"/>
  <c r="G42" i="8"/>
  <c r="H42" i="8"/>
  <c r="I42" i="8"/>
  <c r="I41" i="8" s="1"/>
  <c r="J42" i="8"/>
  <c r="J41" i="8" s="1"/>
  <c r="K42" i="8"/>
  <c r="L42" i="8"/>
  <c r="L41" i="8" s="1"/>
  <c r="N42" i="8"/>
  <c r="P42" i="8"/>
  <c r="R42" i="8"/>
  <c r="R41" i="8" s="1"/>
  <c r="T42" i="8"/>
  <c r="T41" i="8" s="1"/>
  <c r="V42" i="8"/>
  <c r="X42" i="8"/>
  <c r="Y42" i="8"/>
  <c r="AA42" i="8"/>
  <c r="AA41" i="8" s="1"/>
  <c r="AC42" i="8"/>
  <c r="AC41" i="8" s="1"/>
  <c r="AE42" i="8"/>
  <c r="AG42" i="8"/>
  <c r="AI42" i="8"/>
  <c r="AI41" i="8" s="1"/>
  <c r="AK42" i="8"/>
  <c r="AK41" i="8" s="1"/>
  <c r="AL42" i="8"/>
  <c r="AM42" i="8"/>
  <c r="K43" i="8"/>
  <c r="M43" i="8"/>
  <c r="O43" i="8" s="1"/>
  <c r="C44" i="8"/>
  <c r="D44" i="8"/>
  <c r="E44" i="8"/>
  <c r="F44" i="8"/>
  <c r="G44" i="8"/>
  <c r="G41" i="8" s="1"/>
  <c r="H44" i="8"/>
  <c r="I44" i="8"/>
  <c r="J44" i="8"/>
  <c r="L44" i="8"/>
  <c r="N44" i="8"/>
  <c r="P44" i="8"/>
  <c r="P41" i="8" s="1"/>
  <c r="R44" i="8"/>
  <c r="T44" i="8"/>
  <c r="V44" i="8"/>
  <c r="X44" i="8"/>
  <c r="Y44" i="8"/>
  <c r="AA44" i="8"/>
  <c r="AC44" i="8"/>
  <c r="AE44" i="8"/>
  <c r="AE41" i="8" s="1"/>
  <c r="AG44" i="8"/>
  <c r="AI44" i="8"/>
  <c r="AK44" i="8"/>
  <c r="AL44" i="8"/>
  <c r="AM44" i="8"/>
  <c r="K45" i="8"/>
  <c r="K44" i="8" s="1"/>
  <c r="M45" i="8"/>
  <c r="G46" i="8"/>
  <c r="AC46" i="8"/>
  <c r="AE46" i="8"/>
  <c r="AL46" i="8"/>
  <c r="C47" i="8"/>
  <c r="C46" i="8" s="1"/>
  <c r="D47" i="8"/>
  <c r="D46" i="8" s="1"/>
  <c r="E47" i="8"/>
  <c r="F47" i="8"/>
  <c r="G47" i="8"/>
  <c r="H47" i="8"/>
  <c r="I47" i="8"/>
  <c r="I46" i="8" s="1"/>
  <c r="J47" i="8"/>
  <c r="J46" i="8" s="1"/>
  <c r="L47" i="8"/>
  <c r="L46" i="8" s="1"/>
  <c r="N47" i="8"/>
  <c r="P47" i="8"/>
  <c r="R47" i="8"/>
  <c r="R46" i="8" s="1"/>
  <c r="T47" i="8"/>
  <c r="V47" i="8"/>
  <c r="X47" i="8"/>
  <c r="Y47" i="8"/>
  <c r="Y46" i="8" s="1"/>
  <c r="AA47" i="8"/>
  <c r="AC47" i="8"/>
  <c r="AE47" i="8"/>
  <c r="AG47" i="8"/>
  <c r="AI47" i="8"/>
  <c r="AK47" i="8"/>
  <c r="AL47" i="8"/>
  <c r="AM47" i="8"/>
  <c r="K48" i="8"/>
  <c r="M48" i="8"/>
  <c r="K49" i="8"/>
  <c r="M49" i="8" s="1"/>
  <c r="O49" i="8" s="1"/>
  <c r="Q49" i="8"/>
  <c r="S49" i="8" s="1"/>
  <c r="U49" i="8" s="1"/>
  <c r="W49" i="8" s="1"/>
  <c r="Z49" i="8" s="1"/>
  <c r="AB49" i="8" s="1"/>
  <c r="AD49" i="8" s="1"/>
  <c r="AF49" i="8" s="1"/>
  <c r="AH49" i="8" s="1"/>
  <c r="AJ49" i="8" s="1"/>
  <c r="K50" i="8"/>
  <c r="M50" i="8" s="1"/>
  <c r="O50" i="8"/>
  <c r="C51" i="8"/>
  <c r="D51" i="8"/>
  <c r="E51" i="8"/>
  <c r="E46" i="8" s="1"/>
  <c r="F51" i="8"/>
  <c r="F46" i="8" s="1"/>
  <c r="G51" i="8"/>
  <c r="H51" i="8"/>
  <c r="I51" i="8"/>
  <c r="J51" i="8"/>
  <c r="K51" i="8"/>
  <c r="L51" i="8"/>
  <c r="N51" i="8"/>
  <c r="N46" i="8" s="1"/>
  <c r="P51" i="8"/>
  <c r="R51" i="8"/>
  <c r="T51" i="8"/>
  <c r="V51" i="8"/>
  <c r="V46" i="8" s="1"/>
  <c r="X51" i="8"/>
  <c r="Y51" i="8"/>
  <c r="AA51" i="8"/>
  <c r="AC51" i="8"/>
  <c r="AE51" i="8"/>
  <c r="AG51" i="8"/>
  <c r="AI51" i="8"/>
  <c r="AK51" i="8"/>
  <c r="AK46" i="8" s="1"/>
  <c r="AL51" i="8"/>
  <c r="K52" i="8"/>
  <c r="M52" i="8" s="1"/>
  <c r="AM52" i="8"/>
  <c r="K53" i="8"/>
  <c r="M53" i="8" s="1"/>
  <c r="O53" i="8" s="1"/>
  <c r="Q53" i="8" s="1"/>
  <c r="S53" i="8" s="1"/>
  <c r="U53" i="8" s="1"/>
  <c r="W53" i="8" s="1"/>
  <c r="Z53" i="8" s="1"/>
  <c r="AB53" i="8" s="1"/>
  <c r="D54" i="8"/>
  <c r="L54" i="8"/>
  <c r="T54" i="8"/>
  <c r="AC54" i="8"/>
  <c r="AL54" i="8"/>
  <c r="AM54" i="8"/>
  <c r="C55" i="8"/>
  <c r="C54" i="8" s="1"/>
  <c r="D55" i="8"/>
  <c r="E55" i="8"/>
  <c r="E54" i="8" s="1"/>
  <c r="F55" i="8"/>
  <c r="G55" i="8"/>
  <c r="G54" i="8" s="1"/>
  <c r="H55" i="8"/>
  <c r="H54" i="8" s="1"/>
  <c r="I55" i="8"/>
  <c r="J55" i="8"/>
  <c r="J54" i="8" s="1"/>
  <c r="L55" i="8"/>
  <c r="N55" i="8"/>
  <c r="P55" i="8"/>
  <c r="P54" i="8" s="1"/>
  <c r="R55" i="8"/>
  <c r="R54" i="8" s="1"/>
  <c r="T55" i="8"/>
  <c r="V55" i="8"/>
  <c r="X55" i="8"/>
  <c r="Y55" i="8"/>
  <c r="AA55" i="8"/>
  <c r="AA54" i="8" s="1"/>
  <c r="AC55" i="8"/>
  <c r="AE55" i="8"/>
  <c r="AG55" i="8"/>
  <c r="AI55" i="8"/>
  <c r="AI54" i="8" s="1"/>
  <c r="AK55" i="8"/>
  <c r="AK54" i="8" s="1"/>
  <c r="AL55" i="8"/>
  <c r="AM55" i="8"/>
  <c r="K56" i="8"/>
  <c r="M56" i="8"/>
  <c r="K57" i="8"/>
  <c r="K21" i="8" s="1"/>
  <c r="M57" i="8"/>
  <c r="H58" i="8"/>
  <c r="H23" i="8" s="1"/>
  <c r="K58" i="8"/>
  <c r="M58" i="8" s="1"/>
  <c r="O58" i="8"/>
  <c r="Q58" i="8" s="1"/>
  <c r="S58" i="8" s="1"/>
  <c r="U58" i="8"/>
  <c r="W58" i="8" s="1"/>
  <c r="Z58" i="8" s="1"/>
  <c r="AB58" i="8" s="1"/>
  <c r="C59" i="8"/>
  <c r="D59" i="8"/>
  <c r="E59" i="8"/>
  <c r="F59" i="8"/>
  <c r="G59" i="8"/>
  <c r="H59" i="8"/>
  <c r="I59" i="8"/>
  <c r="J59" i="8"/>
  <c r="L59" i="8"/>
  <c r="N59" i="8"/>
  <c r="P59" i="8"/>
  <c r="R59" i="8"/>
  <c r="T59" i="8"/>
  <c r="V59" i="8"/>
  <c r="V54" i="8" s="1"/>
  <c r="X59" i="8"/>
  <c r="X54" i="8" s="1"/>
  <c r="Y59" i="8"/>
  <c r="AA59" i="8"/>
  <c r="AC59" i="8"/>
  <c r="AE59" i="8"/>
  <c r="AE54" i="8" s="1"/>
  <c r="AG59" i="8"/>
  <c r="AI59" i="8"/>
  <c r="AK59" i="8"/>
  <c r="AL59" i="8"/>
  <c r="AM59" i="8"/>
  <c r="K60" i="8"/>
  <c r="K26" i="8" s="1"/>
  <c r="K61" i="8"/>
  <c r="M61" i="8" s="1"/>
  <c r="O61" i="8" s="1"/>
  <c r="Q61" i="8" s="1"/>
  <c r="S61" i="8" s="1"/>
  <c r="U61" i="8" s="1"/>
  <c r="W61" i="8" s="1"/>
  <c r="Z61" i="8" s="1"/>
  <c r="AB61" i="8" s="1"/>
  <c r="AD61" i="8"/>
  <c r="AF61" i="8" s="1"/>
  <c r="AH61" i="8" s="1"/>
  <c r="AJ61" i="8" s="1"/>
  <c r="C19" i="9"/>
  <c r="D19" i="9"/>
  <c r="E19" i="9"/>
  <c r="E18" i="9" s="1"/>
  <c r="F19" i="9"/>
  <c r="G19" i="9"/>
  <c r="H19" i="9"/>
  <c r="I19" i="9"/>
  <c r="J19" i="9"/>
  <c r="L19" i="9"/>
  <c r="N19" i="9"/>
  <c r="P19" i="9"/>
  <c r="R19" i="9"/>
  <c r="T19" i="9"/>
  <c r="V19" i="9"/>
  <c r="X19" i="9"/>
  <c r="Y19" i="9"/>
  <c r="AA19" i="9"/>
  <c r="AC19" i="9"/>
  <c r="AC18" i="9" s="1"/>
  <c r="AE19" i="9"/>
  <c r="AG19" i="9"/>
  <c r="AI19" i="9"/>
  <c r="AK19" i="9"/>
  <c r="AL19" i="9"/>
  <c r="AM19" i="9"/>
  <c r="C21" i="9"/>
  <c r="D21" i="9"/>
  <c r="E21" i="9"/>
  <c r="F21" i="9"/>
  <c r="G21" i="9"/>
  <c r="H21" i="9"/>
  <c r="I21" i="9"/>
  <c r="J21" i="9"/>
  <c r="L21" i="9"/>
  <c r="N21" i="9"/>
  <c r="P21" i="9"/>
  <c r="R21" i="9"/>
  <c r="T21" i="9"/>
  <c r="V21" i="9"/>
  <c r="X21" i="9"/>
  <c r="Y21" i="9"/>
  <c r="AA21" i="9"/>
  <c r="AC21" i="9"/>
  <c r="AE21" i="9"/>
  <c r="AG21" i="9"/>
  <c r="AI21" i="9"/>
  <c r="C22" i="9"/>
  <c r="D22" i="9"/>
  <c r="E22" i="9"/>
  <c r="F22" i="9"/>
  <c r="G22" i="9"/>
  <c r="H22" i="9"/>
  <c r="I22" i="9"/>
  <c r="J22" i="9"/>
  <c r="L22" i="9"/>
  <c r="N22" i="9"/>
  <c r="P22" i="9"/>
  <c r="R22" i="9"/>
  <c r="T22" i="9"/>
  <c r="V22" i="9"/>
  <c r="X22" i="9"/>
  <c r="Y22" i="9"/>
  <c r="AA22" i="9"/>
  <c r="AC22" i="9"/>
  <c r="AE22" i="9"/>
  <c r="AG22" i="9"/>
  <c r="AI22" i="9"/>
  <c r="AK22" i="9"/>
  <c r="AL22" i="9"/>
  <c r="AM22" i="9"/>
  <c r="C23" i="9"/>
  <c r="D23" i="9"/>
  <c r="E23" i="9"/>
  <c r="F23" i="9"/>
  <c r="G23" i="9"/>
  <c r="H23" i="9"/>
  <c r="I23" i="9"/>
  <c r="J23" i="9"/>
  <c r="K23" i="9"/>
  <c r="L23" i="9"/>
  <c r="N23" i="9"/>
  <c r="O23" i="9"/>
  <c r="P23" i="9"/>
  <c r="Q23" i="9"/>
  <c r="R23" i="9"/>
  <c r="T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A24" i="9"/>
  <c r="C25" i="9"/>
  <c r="D25" i="9"/>
  <c r="E25" i="9"/>
  <c r="F25" i="9"/>
  <c r="G25" i="9"/>
  <c r="H25" i="9"/>
  <c r="H24" i="9" s="1"/>
  <c r="I25" i="9"/>
  <c r="J25" i="9"/>
  <c r="L25" i="9"/>
  <c r="N25" i="9"/>
  <c r="P25" i="9"/>
  <c r="R25" i="9"/>
  <c r="T25" i="9"/>
  <c r="V25" i="9"/>
  <c r="X25" i="9"/>
  <c r="Y25" i="9"/>
  <c r="AA25" i="9"/>
  <c r="AC25" i="9"/>
  <c r="AE25" i="9"/>
  <c r="AE24" i="9" s="1"/>
  <c r="AG25" i="9"/>
  <c r="AI25" i="9"/>
  <c r="AK25" i="9"/>
  <c r="AL25" i="9"/>
  <c r="AM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H27" i="9"/>
  <c r="J27" i="9"/>
  <c r="L27" i="9"/>
  <c r="L24" i="9" s="1"/>
  <c r="E28" i="9"/>
  <c r="G28" i="9"/>
  <c r="I28" i="9"/>
  <c r="R28" i="9"/>
  <c r="Y28" i="9"/>
  <c r="AC28" i="9"/>
  <c r="AE28" i="9"/>
  <c r="AG28" i="9"/>
  <c r="AM28" i="9"/>
  <c r="C29" i="9"/>
  <c r="C28" i="9" s="1"/>
  <c r="D29" i="9"/>
  <c r="D28" i="9" s="1"/>
  <c r="E29" i="9"/>
  <c r="F29" i="9"/>
  <c r="F28" i="9" s="1"/>
  <c r="G29" i="9"/>
  <c r="H29" i="9"/>
  <c r="H28" i="9" s="1"/>
  <c r="I29" i="9"/>
  <c r="J29" i="9"/>
  <c r="J28" i="9" s="1"/>
  <c r="L29" i="9"/>
  <c r="L28" i="9" s="1"/>
  <c r="N29" i="9"/>
  <c r="N28" i="9" s="1"/>
  <c r="P29" i="9"/>
  <c r="P28" i="9" s="1"/>
  <c r="R29" i="9"/>
  <c r="T29" i="9"/>
  <c r="T28" i="9" s="1"/>
  <c r="V29" i="9"/>
  <c r="V28" i="9" s="1"/>
  <c r="X29" i="9"/>
  <c r="X28" i="9" s="1"/>
  <c r="Y29" i="9"/>
  <c r="AA29" i="9"/>
  <c r="AA28" i="9" s="1"/>
  <c r="AC29" i="9"/>
  <c r="AE29" i="9"/>
  <c r="AG29" i="9"/>
  <c r="AI29" i="9"/>
  <c r="AI28" i="9" s="1"/>
  <c r="AK29" i="9"/>
  <c r="AK28" i="9" s="1"/>
  <c r="AL29" i="9"/>
  <c r="AL28" i="9" s="1"/>
  <c r="AM29" i="9"/>
  <c r="K30" i="9"/>
  <c r="F31" i="9"/>
  <c r="H31" i="9"/>
  <c r="J31" i="9"/>
  <c r="N31" i="9"/>
  <c r="P31" i="9"/>
  <c r="R31" i="9"/>
  <c r="V31" i="9"/>
  <c r="C32" i="9"/>
  <c r="C31" i="9" s="1"/>
  <c r="D32" i="9"/>
  <c r="D31" i="9" s="1"/>
  <c r="E32" i="9"/>
  <c r="E31" i="9" s="1"/>
  <c r="F32" i="9"/>
  <c r="G32" i="9"/>
  <c r="G31" i="9" s="1"/>
  <c r="H32" i="9"/>
  <c r="I32" i="9"/>
  <c r="I31" i="9" s="1"/>
  <c r="J32" i="9"/>
  <c r="K32" i="9"/>
  <c r="K31" i="9" s="1"/>
  <c r="L32" i="9"/>
  <c r="L31" i="9" s="1"/>
  <c r="N32" i="9"/>
  <c r="P32" i="9"/>
  <c r="R32" i="9"/>
  <c r="T32" i="9"/>
  <c r="T31" i="9" s="1"/>
  <c r="V32" i="9"/>
  <c r="X32" i="9"/>
  <c r="X31" i="9" s="1"/>
  <c r="Y32" i="9"/>
  <c r="Y31" i="9" s="1"/>
  <c r="AA32" i="9"/>
  <c r="AA31" i="9" s="1"/>
  <c r="AC32" i="9"/>
  <c r="AC31" i="9" s="1"/>
  <c r="AE32" i="9"/>
  <c r="AE31" i="9" s="1"/>
  <c r="AG32" i="9"/>
  <c r="AG31" i="9" s="1"/>
  <c r="AI32" i="9"/>
  <c r="AI31" i="9" s="1"/>
  <c r="AK32" i="9"/>
  <c r="AK31" i="9" s="1"/>
  <c r="AL32" i="9"/>
  <c r="AL31" i="9" s="1"/>
  <c r="AM32" i="9"/>
  <c r="AM31" i="9" s="1"/>
  <c r="K33" i="9"/>
  <c r="M33" i="9"/>
  <c r="O33" i="9" s="1"/>
  <c r="O32" i="9" s="1"/>
  <c r="O31" i="9" s="1"/>
  <c r="Q33" i="9"/>
  <c r="Q32" i="9" s="1"/>
  <c r="Q31" i="9" s="1"/>
  <c r="S33" i="9"/>
  <c r="C34" i="9"/>
  <c r="G34" i="9"/>
  <c r="I34" i="9"/>
  <c r="J34" i="9"/>
  <c r="R34" i="9"/>
  <c r="Y34" i="9"/>
  <c r="AA34" i="9"/>
  <c r="AE34" i="9"/>
  <c r="AG34" i="9"/>
  <c r="AI34" i="9"/>
  <c r="AM34" i="9"/>
  <c r="C35" i="9"/>
  <c r="D35" i="9"/>
  <c r="D34" i="9" s="1"/>
  <c r="E35" i="9"/>
  <c r="E34" i="9" s="1"/>
  <c r="F35" i="9"/>
  <c r="F34" i="9" s="1"/>
  <c r="G35" i="9"/>
  <c r="H35" i="9"/>
  <c r="H34" i="9" s="1"/>
  <c r="I35" i="9"/>
  <c r="J35" i="9"/>
  <c r="L35" i="9"/>
  <c r="L34" i="9" s="1"/>
  <c r="M35" i="9"/>
  <c r="M34" i="9" s="1"/>
  <c r="N35" i="9"/>
  <c r="N34" i="9" s="1"/>
  <c r="P35" i="9"/>
  <c r="P34" i="9" s="1"/>
  <c r="R35" i="9"/>
  <c r="T35" i="9"/>
  <c r="T34" i="9" s="1"/>
  <c r="V35" i="9"/>
  <c r="V34" i="9" s="1"/>
  <c r="X35" i="9"/>
  <c r="X34" i="9" s="1"/>
  <c r="Y35" i="9"/>
  <c r="AA35" i="9"/>
  <c r="AC35" i="9"/>
  <c r="AC34" i="9" s="1"/>
  <c r="AE35" i="9"/>
  <c r="AG35" i="9"/>
  <c r="AI35" i="9"/>
  <c r="AK35" i="9"/>
  <c r="AK34" i="9" s="1"/>
  <c r="AL35" i="9"/>
  <c r="AL34" i="9" s="1"/>
  <c r="AM35" i="9"/>
  <c r="K36" i="9"/>
  <c r="K35" i="9" s="1"/>
  <c r="K34" i="9" s="1"/>
  <c r="M36" i="9"/>
  <c r="O36" i="9"/>
  <c r="O35" i="9" s="1"/>
  <c r="O34" i="9" s="1"/>
  <c r="C37" i="9"/>
  <c r="D37" i="9"/>
  <c r="H37" i="9"/>
  <c r="J37" i="9"/>
  <c r="K37" i="9"/>
  <c r="L37" i="9"/>
  <c r="P37" i="9"/>
  <c r="R37" i="9"/>
  <c r="T37" i="9"/>
  <c r="X37" i="9"/>
  <c r="AA37" i="9"/>
  <c r="AI37" i="9"/>
  <c r="C38" i="9"/>
  <c r="D38" i="9"/>
  <c r="E38" i="9"/>
  <c r="E37" i="9" s="1"/>
  <c r="F38" i="9"/>
  <c r="F37" i="9" s="1"/>
  <c r="G38" i="9"/>
  <c r="G37" i="9" s="1"/>
  <c r="H38" i="9"/>
  <c r="I38" i="9"/>
  <c r="I37" i="9" s="1"/>
  <c r="J38" i="9"/>
  <c r="K38" i="9"/>
  <c r="L38" i="9"/>
  <c r="N38" i="9"/>
  <c r="N37" i="9" s="1"/>
  <c r="P38" i="9"/>
  <c r="R38" i="9"/>
  <c r="T38" i="9"/>
  <c r="V38" i="9"/>
  <c r="V37" i="9" s="1"/>
  <c r="X38" i="9"/>
  <c r="Y38" i="9"/>
  <c r="Y37" i="9" s="1"/>
  <c r="AA38" i="9"/>
  <c r="AC38" i="9"/>
  <c r="AC37" i="9" s="1"/>
  <c r="AE38" i="9"/>
  <c r="AE37" i="9" s="1"/>
  <c r="AG38" i="9"/>
  <c r="AG37" i="9" s="1"/>
  <c r="AI38" i="9"/>
  <c r="AK38" i="9"/>
  <c r="AK37" i="9" s="1"/>
  <c r="AL38" i="9"/>
  <c r="AL37" i="9" s="1"/>
  <c r="AM38" i="9"/>
  <c r="AM37" i="9" s="1"/>
  <c r="K39" i="9"/>
  <c r="M39" i="9" s="1"/>
  <c r="O39" i="9" s="1"/>
  <c r="C40" i="9"/>
  <c r="C20" i="9" s="1"/>
  <c r="C18" i="9" s="1"/>
  <c r="D40" i="9"/>
  <c r="D20" i="9" s="1"/>
  <c r="E40" i="9"/>
  <c r="E20" i="9" s="1"/>
  <c r="I40" i="9"/>
  <c r="I20" i="9" s="1"/>
  <c r="I18" i="9" s="1"/>
  <c r="L40" i="9"/>
  <c r="L20" i="9" s="1"/>
  <c r="T40" i="9"/>
  <c r="T20" i="9" s="1"/>
  <c r="Y40" i="9"/>
  <c r="Y20" i="9" s="1"/>
  <c r="Y18" i="9" s="1"/>
  <c r="AA40" i="9"/>
  <c r="AA20" i="9" s="1"/>
  <c r="AA18" i="9" s="1"/>
  <c r="AA17" i="9" s="1"/>
  <c r="AC40" i="9"/>
  <c r="AC20" i="9" s="1"/>
  <c r="AG40" i="9"/>
  <c r="AG20" i="9" s="1"/>
  <c r="AG18" i="9" s="1"/>
  <c r="AI40" i="9"/>
  <c r="AI20" i="9" s="1"/>
  <c r="AI18" i="9" s="1"/>
  <c r="AK40" i="9"/>
  <c r="AK20" i="9" s="1"/>
  <c r="C41" i="9"/>
  <c r="D41" i="9"/>
  <c r="E41" i="9"/>
  <c r="F41" i="9"/>
  <c r="F40" i="9" s="1"/>
  <c r="F20" i="9" s="1"/>
  <c r="F18" i="9" s="1"/>
  <c r="G41" i="9"/>
  <c r="G40" i="9" s="1"/>
  <c r="G20" i="9" s="1"/>
  <c r="H41" i="9"/>
  <c r="H40" i="9" s="1"/>
  <c r="H20" i="9" s="1"/>
  <c r="H18" i="9" s="1"/>
  <c r="I41" i="9"/>
  <c r="J41" i="9"/>
  <c r="J40" i="9" s="1"/>
  <c r="J20" i="9" s="1"/>
  <c r="L41" i="9"/>
  <c r="N41" i="9"/>
  <c r="N40" i="9" s="1"/>
  <c r="N20" i="9" s="1"/>
  <c r="N18" i="9" s="1"/>
  <c r="P41" i="9"/>
  <c r="P40" i="9" s="1"/>
  <c r="P20" i="9" s="1"/>
  <c r="P18" i="9" s="1"/>
  <c r="R41" i="9"/>
  <c r="R40" i="9" s="1"/>
  <c r="R20" i="9" s="1"/>
  <c r="T41" i="9"/>
  <c r="V41" i="9"/>
  <c r="V40" i="9" s="1"/>
  <c r="V20" i="9" s="1"/>
  <c r="X41" i="9"/>
  <c r="X40" i="9" s="1"/>
  <c r="X20" i="9" s="1"/>
  <c r="X18" i="9" s="1"/>
  <c r="Y41" i="9"/>
  <c r="AA41" i="9"/>
  <c r="AC41" i="9"/>
  <c r="AE41" i="9"/>
  <c r="AE40" i="9" s="1"/>
  <c r="AE20" i="9" s="1"/>
  <c r="AG41" i="9"/>
  <c r="AI41" i="9"/>
  <c r="AK41" i="9"/>
  <c r="AL41" i="9"/>
  <c r="AL40" i="9" s="1"/>
  <c r="AL20" i="9" s="1"/>
  <c r="AM41" i="9"/>
  <c r="AM40" i="9" s="1"/>
  <c r="AM20" i="9" s="1"/>
  <c r="K42" i="9"/>
  <c r="M42" i="9" s="1"/>
  <c r="D43" i="9"/>
  <c r="E43" i="9"/>
  <c r="F43" i="9"/>
  <c r="L43" i="9"/>
  <c r="N43" i="9"/>
  <c r="T43" i="9"/>
  <c r="V43" i="9"/>
  <c r="AC43" i="9"/>
  <c r="AK43" i="9"/>
  <c r="AL43" i="9"/>
  <c r="H44" i="9"/>
  <c r="K44" i="9"/>
  <c r="M44" i="9"/>
  <c r="O44" i="9" s="1"/>
  <c r="Q44" i="9"/>
  <c r="S44" i="9" s="1"/>
  <c r="U44" i="9" s="1"/>
  <c r="W44" i="9" s="1"/>
  <c r="Z44" i="9" s="1"/>
  <c r="AB44" i="9" s="1"/>
  <c r="C45" i="9"/>
  <c r="E45" i="9"/>
  <c r="F45" i="9"/>
  <c r="G45" i="9"/>
  <c r="H45" i="9"/>
  <c r="I45" i="9"/>
  <c r="K45" i="9" s="1"/>
  <c r="M45" i="9" s="1"/>
  <c r="O45" i="9" s="1"/>
  <c r="Q45" i="9" s="1"/>
  <c r="S45" i="9" s="1"/>
  <c r="U45" i="9" s="1"/>
  <c r="W45" i="9" s="1"/>
  <c r="Z45" i="9" s="1"/>
  <c r="AB45" i="9" s="1"/>
  <c r="J45" i="9"/>
  <c r="L45" i="9"/>
  <c r="N45" i="9"/>
  <c r="P45" i="9"/>
  <c r="R45" i="9"/>
  <c r="T45" i="9"/>
  <c r="V45" i="9"/>
  <c r="X45" i="9"/>
  <c r="Y45" i="9"/>
  <c r="AA45" i="9"/>
  <c r="AC45" i="9"/>
  <c r="AE45" i="9"/>
  <c r="AG45" i="9"/>
  <c r="AI45" i="9"/>
  <c r="H46" i="9"/>
  <c r="K46" i="9"/>
  <c r="M46" i="9" s="1"/>
  <c r="O46" i="9" s="1"/>
  <c r="Q46" i="9" s="1"/>
  <c r="S46" i="9" s="1"/>
  <c r="U46" i="9" s="1"/>
  <c r="W46" i="9"/>
  <c r="Z46" i="9" s="1"/>
  <c r="AB46" i="9" s="1"/>
  <c r="C47" i="9"/>
  <c r="C43" i="9" s="1"/>
  <c r="D47" i="9"/>
  <c r="E47" i="9"/>
  <c r="F47" i="9"/>
  <c r="G47" i="9"/>
  <c r="G43" i="9" s="1"/>
  <c r="H47" i="9"/>
  <c r="H43" i="9" s="1"/>
  <c r="I47" i="9"/>
  <c r="I43" i="9" s="1"/>
  <c r="J47" i="9"/>
  <c r="J43" i="9" s="1"/>
  <c r="K47" i="9"/>
  <c r="K43" i="9" s="1"/>
  <c r="L47" i="9"/>
  <c r="N47" i="9"/>
  <c r="P47" i="9"/>
  <c r="P43" i="9" s="1"/>
  <c r="R47" i="9"/>
  <c r="R43" i="9" s="1"/>
  <c r="T47" i="9"/>
  <c r="V47" i="9"/>
  <c r="X47" i="9"/>
  <c r="X43" i="9" s="1"/>
  <c r="Y47" i="9"/>
  <c r="Y43" i="9" s="1"/>
  <c r="AA47" i="9"/>
  <c r="AA43" i="9" s="1"/>
  <c r="AC47" i="9"/>
  <c r="AE47" i="9"/>
  <c r="AE43" i="9" s="1"/>
  <c r="AG47" i="9"/>
  <c r="AG43" i="9" s="1"/>
  <c r="AI47" i="9"/>
  <c r="AI43" i="9" s="1"/>
  <c r="AK47" i="9"/>
  <c r="AL47" i="9"/>
  <c r="AM47" i="9"/>
  <c r="AM43" i="9" s="1"/>
  <c r="K48" i="9"/>
  <c r="M48" i="9"/>
  <c r="M47" i="9" s="1"/>
  <c r="M43" i="9" s="1"/>
  <c r="O48" i="9"/>
  <c r="H49" i="9"/>
  <c r="K49" i="9"/>
  <c r="M49" i="9"/>
  <c r="O49" i="9" s="1"/>
  <c r="Q49" i="9"/>
  <c r="S49" i="9" s="1"/>
  <c r="U49" i="9" s="1"/>
  <c r="W49" i="9" s="1"/>
  <c r="Z49" i="9" s="1"/>
  <c r="AB49" i="9" s="1"/>
  <c r="D50" i="9"/>
  <c r="F50" i="9"/>
  <c r="H50" i="9"/>
  <c r="L50" i="9"/>
  <c r="N50" i="9"/>
  <c r="T50" i="9"/>
  <c r="V50" i="9"/>
  <c r="AE50" i="9"/>
  <c r="C51" i="9"/>
  <c r="C50" i="9" s="1"/>
  <c r="D51" i="9"/>
  <c r="E51" i="9"/>
  <c r="F51" i="9"/>
  <c r="G51" i="9"/>
  <c r="H51" i="9"/>
  <c r="I51" i="9"/>
  <c r="J51" i="9"/>
  <c r="J50" i="9" s="1"/>
  <c r="K51" i="9"/>
  <c r="L51" i="9"/>
  <c r="N51" i="9"/>
  <c r="P51" i="9"/>
  <c r="R51" i="9"/>
  <c r="R50" i="9" s="1"/>
  <c r="T51" i="9"/>
  <c r="V51" i="9"/>
  <c r="X51" i="9"/>
  <c r="Y51" i="9"/>
  <c r="AA51" i="9"/>
  <c r="AA50" i="9" s="1"/>
  <c r="AC51" i="9"/>
  <c r="AE51" i="9"/>
  <c r="AG51" i="9"/>
  <c r="AG50" i="9" s="1"/>
  <c r="AI51" i="9"/>
  <c r="AI50" i="9" s="1"/>
  <c r="AK51" i="9"/>
  <c r="AL51" i="9"/>
  <c r="AM51" i="9"/>
  <c r="K52" i="9"/>
  <c r="K19" i="9" s="1"/>
  <c r="M52" i="9"/>
  <c r="O52" i="9"/>
  <c r="C53" i="9"/>
  <c r="C27" i="9" s="1"/>
  <c r="C24" i="9" s="1"/>
  <c r="D53" i="9"/>
  <c r="D27" i="9" s="1"/>
  <c r="D24" i="9" s="1"/>
  <c r="E53" i="9"/>
  <c r="E27" i="9" s="1"/>
  <c r="E24" i="9" s="1"/>
  <c r="F53" i="9"/>
  <c r="F27" i="9" s="1"/>
  <c r="G53" i="9"/>
  <c r="G27" i="9" s="1"/>
  <c r="I53" i="9"/>
  <c r="J53" i="9"/>
  <c r="L53" i="9"/>
  <c r="N53" i="9"/>
  <c r="N27" i="9" s="1"/>
  <c r="P53" i="9"/>
  <c r="R53" i="9"/>
  <c r="R27" i="9" s="1"/>
  <c r="T53" i="9"/>
  <c r="T27" i="9" s="1"/>
  <c r="T24" i="9" s="1"/>
  <c r="V53" i="9"/>
  <c r="V27" i="9" s="1"/>
  <c r="X53" i="9"/>
  <c r="Y53" i="9"/>
  <c r="Y27" i="9" s="1"/>
  <c r="Y24" i="9" s="1"/>
  <c r="AA53" i="9"/>
  <c r="AA27" i="9" s="1"/>
  <c r="AC53" i="9"/>
  <c r="AC50" i="9" s="1"/>
  <c r="AE53" i="9"/>
  <c r="AE27" i="9" s="1"/>
  <c r="AG53" i="9"/>
  <c r="AG27" i="9" s="1"/>
  <c r="AG24" i="9" s="1"/>
  <c r="AI53" i="9"/>
  <c r="AI27" i="9" s="1"/>
  <c r="AI24" i="9" s="1"/>
  <c r="K54" i="9"/>
  <c r="M54" i="9"/>
  <c r="O54" i="9" s="1"/>
  <c r="Q54" i="9" s="1"/>
  <c r="S54" i="9" s="1"/>
  <c r="U54" i="9" s="1"/>
  <c r="W54" i="9" s="1"/>
  <c r="Z54" i="9" s="1"/>
  <c r="AB54" i="9" s="1"/>
  <c r="C55" i="9"/>
  <c r="D55" i="9"/>
  <c r="E55" i="9"/>
  <c r="I55" i="9"/>
  <c r="J55" i="9"/>
  <c r="K55" i="9"/>
  <c r="L55" i="9"/>
  <c r="R55" i="9"/>
  <c r="T55" i="9"/>
  <c r="Y55" i="9"/>
  <c r="AA55" i="9"/>
  <c r="AC55" i="9"/>
  <c r="AG55" i="9"/>
  <c r="AI55" i="9"/>
  <c r="C56" i="9"/>
  <c r="D56" i="9"/>
  <c r="E56" i="9"/>
  <c r="F56" i="9"/>
  <c r="F55" i="9" s="1"/>
  <c r="G56" i="9"/>
  <c r="G55" i="9" s="1"/>
  <c r="H56" i="9"/>
  <c r="H55" i="9" s="1"/>
  <c r="I56" i="9"/>
  <c r="K56" i="9" s="1"/>
  <c r="J56" i="9"/>
  <c r="L56" i="9"/>
  <c r="N56" i="9"/>
  <c r="N55" i="9" s="1"/>
  <c r="P56" i="9"/>
  <c r="P55" i="9" s="1"/>
  <c r="R56" i="9"/>
  <c r="T56" i="9"/>
  <c r="V56" i="9"/>
  <c r="V55" i="9" s="1"/>
  <c r="X56" i="9"/>
  <c r="X55" i="9" s="1"/>
  <c r="Y56" i="9"/>
  <c r="AA56" i="9"/>
  <c r="AC56" i="9"/>
  <c r="AE56" i="9"/>
  <c r="AE55" i="9" s="1"/>
  <c r="AG56" i="9"/>
  <c r="AI56" i="9"/>
  <c r="K57" i="9"/>
  <c r="M57" i="9" s="1"/>
  <c r="C58" i="9"/>
  <c r="G58" i="9"/>
  <c r="H58" i="9"/>
  <c r="I58" i="9"/>
  <c r="J58" i="9"/>
  <c r="K58" i="9"/>
  <c r="P58" i="9"/>
  <c r="Q58" i="9"/>
  <c r="R58" i="9"/>
  <c r="X58" i="9"/>
  <c r="Y58" i="9"/>
  <c r="AA58" i="9"/>
  <c r="AE58" i="9"/>
  <c r="AG58" i="9"/>
  <c r="AI58" i="9"/>
  <c r="AM58" i="9"/>
  <c r="C59" i="9"/>
  <c r="D59" i="9"/>
  <c r="D58" i="9" s="1"/>
  <c r="E59" i="9"/>
  <c r="E58" i="9" s="1"/>
  <c r="F59" i="9"/>
  <c r="F58" i="9" s="1"/>
  <c r="G59" i="9"/>
  <c r="H59" i="9"/>
  <c r="I59" i="9"/>
  <c r="J59" i="9"/>
  <c r="K59" i="9"/>
  <c r="L59" i="9"/>
  <c r="L58" i="9" s="1"/>
  <c r="M59" i="9"/>
  <c r="N59" i="9"/>
  <c r="N58" i="9" s="1"/>
  <c r="P59" i="9"/>
  <c r="R59" i="9"/>
  <c r="T59" i="9"/>
  <c r="T58" i="9" s="1"/>
  <c r="V59" i="9"/>
  <c r="V58" i="9" s="1"/>
  <c r="X59" i="9"/>
  <c r="Y59" i="9"/>
  <c r="AA59" i="9"/>
  <c r="AC59" i="9"/>
  <c r="AC58" i="9" s="1"/>
  <c r="AE59" i="9"/>
  <c r="AG59" i="9"/>
  <c r="AI59" i="9"/>
  <c r="AK59" i="9"/>
  <c r="AK58" i="9" s="1"/>
  <c r="AL59" i="9"/>
  <c r="AL58" i="9" s="1"/>
  <c r="AM59" i="9"/>
  <c r="K60" i="9"/>
  <c r="M60" i="9"/>
  <c r="O60" i="9"/>
  <c r="Q60" i="9" s="1"/>
  <c r="Q59" i="9" s="1"/>
  <c r="S60" i="9"/>
  <c r="S59" i="9" s="1"/>
  <c r="S58" i="9" s="1"/>
  <c r="U60" i="9"/>
  <c r="W60" i="9" s="1"/>
  <c r="C61" i="9"/>
  <c r="D61" i="9"/>
  <c r="H61" i="9"/>
  <c r="I61" i="9"/>
  <c r="J61" i="9"/>
  <c r="K61" i="9"/>
  <c r="L61" i="9"/>
  <c r="P61" i="9"/>
  <c r="R61" i="9"/>
  <c r="T61" i="9"/>
  <c r="X61" i="9"/>
  <c r="Y61" i="9"/>
  <c r="AG61" i="9"/>
  <c r="AI61" i="9"/>
  <c r="C62" i="9"/>
  <c r="D62" i="9"/>
  <c r="E62" i="9"/>
  <c r="E61" i="9" s="1"/>
  <c r="F62" i="9"/>
  <c r="F61" i="9" s="1"/>
  <c r="G62" i="9"/>
  <c r="G61" i="9" s="1"/>
  <c r="H62" i="9"/>
  <c r="I62" i="9"/>
  <c r="J62" i="9"/>
  <c r="K62" i="9"/>
  <c r="L62" i="9"/>
  <c r="M62" i="9"/>
  <c r="M61" i="9" s="1"/>
  <c r="N62" i="9"/>
  <c r="N61" i="9" s="1"/>
  <c r="P62" i="9"/>
  <c r="R62" i="9"/>
  <c r="T62" i="9"/>
  <c r="V62" i="9"/>
  <c r="V61" i="9" s="1"/>
  <c r="X62" i="9"/>
  <c r="Y62" i="9"/>
  <c r="AA62" i="9"/>
  <c r="AA61" i="9" s="1"/>
  <c r="AC62" i="9"/>
  <c r="AC61" i="9" s="1"/>
  <c r="AE62" i="9"/>
  <c r="AE61" i="9" s="1"/>
  <c r="AG62" i="9"/>
  <c r="AI62" i="9"/>
  <c r="AK62" i="9"/>
  <c r="AK61" i="9" s="1"/>
  <c r="AL62" i="9"/>
  <c r="AL61" i="9" s="1"/>
  <c r="AM62" i="9"/>
  <c r="AM61" i="9" s="1"/>
  <c r="K63" i="9"/>
  <c r="M63" i="9" s="1"/>
  <c r="O63" i="9" s="1"/>
  <c r="O62" i="9" s="1"/>
  <c r="O61" i="9" s="1"/>
  <c r="C64" i="9"/>
  <c r="E64" i="9"/>
  <c r="T64" i="9"/>
  <c r="AA64" i="9"/>
  <c r="AC64" i="9"/>
  <c r="AG64" i="9"/>
  <c r="AI64" i="9"/>
  <c r="AK64" i="9"/>
  <c r="C65" i="9"/>
  <c r="D65" i="9"/>
  <c r="D64" i="9" s="1"/>
  <c r="E65" i="9"/>
  <c r="F65" i="9"/>
  <c r="F64" i="9" s="1"/>
  <c r="G65" i="9"/>
  <c r="H65" i="9"/>
  <c r="H64" i="9" s="1"/>
  <c r="I65" i="9"/>
  <c r="K65" i="9" s="1"/>
  <c r="J65" i="9"/>
  <c r="L65" i="9"/>
  <c r="L64" i="9" s="1"/>
  <c r="N65" i="9"/>
  <c r="N64" i="9" s="1"/>
  <c r="P65" i="9"/>
  <c r="P64" i="9" s="1"/>
  <c r="R65" i="9"/>
  <c r="T65" i="9"/>
  <c r="V65" i="9"/>
  <c r="V64" i="9" s="1"/>
  <c r="X65" i="9"/>
  <c r="X64" i="9" s="1"/>
  <c r="Y65" i="9"/>
  <c r="AA65" i="9"/>
  <c r="AC65" i="9"/>
  <c r="AE65" i="9"/>
  <c r="AG65" i="9"/>
  <c r="AI65" i="9"/>
  <c r="AK65" i="9"/>
  <c r="AL65" i="9"/>
  <c r="AL64" i="9" s="1"/>
  <c r="AM65" i="9"/>
  <c r="AM64" i="9" s="1"/>
  <c r="K66" i="9"/>
  <c r="K22" i="9" s="1"/>
  <c r="M67" i="9"/>
  <c r="M23" i="9" s="1"/>
  <c r="S67" i="9"/>
  <c r="S23" i="9" s="1"/>
  <c r="U67" i="9"/>
  <c r="U23" i="9" s="1"/>
  <c r="C68" i="9"/>
  <c r="D68" i="9"/>
  <c r="E68" i="9"/>
  <c r="F68" i="9"/>
  <c r="G68" i="9"/>
  <c r="H68" i="9"/>
  <c r="I68" i="9"/>
  <c r="I64" i="9" s="1"/>
  <c r="J68" i="9"/>
  <c r="J64" i="9" s="1"/>
  <c r="K68" i="9"/>
  <c r="L68" i="9"/>
  <c r="N68" i="9"/>
  <c r="P68" i="9"/>
  <c r="R68" i="9"/>
  <c r="R64" i="9" s="1"/>
  <c r="T68" i="9"/>
  <c r="V68" i="9"/>
  <c r="X68" i="9"/>
  <c r="Y68" i="9"/>
  <c r="Y64" i="9" s="1"/>
  <c r="AA68" i="9"/>
  <c r="AC68" i="9"/>
  <c r="AE68" i="9"/>
  <c r="AG68" i="9"/>
  <c r="AI68" i="9"/>
  <c r="AK68" i="9"/>
  <c r="AL68" i="9"/>
  <c r="AM68" i="9"/>
  <c r="K69" i="9"/>
  <c r="K25" i="9" s="1"/>
  <c r="M69" i="9"/>
  <c r="O69" i="9" s="1"/>
  <c r="K71" i="9"/>
  <c r="M71" i="9"/>
  <c r="O71" i="9"/>
  <c r="Q71" i="9" s="1"/>
  <c r="S71" i="9"/>
  <c r="U71" i="9" s="1"/>
  <c r="W71" i="9" s="1"/>
  <c r="Z71" i="9" s="1"/>
  <c r="AB71" i="9" s="1"/>
  <c r="AD71" i="9" s="1"/>
  <c r="AF71" i="9" s="1"/>
  <c r="AH71" i="9" s="1"/>
  <c r="AJ71" i="9" s="1"/>
  <c r="L19" i="10"/>
  <c r="C20" i="10"/>
  <c r="D20" i="10"/>
  <c r="E20" i="10"/>
  <c r="F20" i="10"/>
  <c r="G20" i="10"/>
  <c r="H20" i="10"/>
  <c r="I20" i="10"/>
  <c r="J20" i="10"/>
  <c r="L20" i="10"/>
  <c r="N20" i="10"/>
  <c r="P20" i="10"/>
  <c r="R20" i="10"/>
  <c r="T20" i="10"/>
  <c r="V20" i="10"/>
  <c r="X20" i="10"/>
  <c r="Y20" i="10"/>
  <c r="AA20" i="10"/>
  <c r="AC20" i="10"/>
  <c r="AE20" i="10"/>
  <c r="AG20" i="10"/>
  <c r="AI20" i="10"/>
  <c r="AK20" i="10"/>
  <c r="AL20" i="10"/>
  <c r="AM20" i="10"/>
  <c r="C21" i="10"/>
  <c r="D21" i="10"/>
  <c r="D19" i="10" s="1"/>
  <c r="D18" i="10" s="1"/>
  <c r="E21" i="10"/>
  <c r="F21" i="10"/>
  <c r="G21" i="10"/>
  <c r="H21" i="10"/>
  <c r="I21" i="10"/>
  <c r="J21" i="10"/>
  <c r="L21" i="10"/>
  <c r="N21" i="10"/>
  <c r="P21" i="10"/>
  <c r="R21" i="10"/>
  <c r="R19" i="10" s="1"/>
  <c r="R18" i="10" s="1"/>
  <c r="T21" i="10"/>
  <c r="V21" i="10"/>
  <c r="X21" i="10"/>
  <c r="Y21" i="10"/>
  <c r="AA21" i="10"/>
  <c r="AC21" i="10"/>
  <c r="AE21" i="10"/>
  <c r="AG21" i="10"/>
  <c r="AI21" i="10"/>
  <c r="C22" i="10"/>
  <c r="D22" i="10"/>
  <c r="E22" i="10"/>
  <c r="F22" i="10"/>
  <c r="F19" i="10" s="1"/>
  <c r="G22" i="10"/>
  <c r="H22" i="10"/>
  <c r="I22" i="10"/>
  <c r="J22" i="10"/>
  <c r="L22" i="10"/>
  <c r="N22" i="10"/>
  <c r="N19" i="10" s="1"/>
  <c r="P22" i="10"/>
  <c r="R22" i="10"/>
  <c r="T22" i="10"/>
  <c r="V22" i="10"/>
  <c r="V19" i="10" s="1"/>
  <c r="X22" i="10"/>
  <c r="Y22" i="10"/>
  <c r="AA22" i="10"/>
  <c r="AC22" i="10"/>
  <c r="AE22" i="10"/>
  <c r="AG22" i="10"/>
  <c r="AI22" i="10"/>
  <c r="AK22" i="10"/>
  <c r="AL22" i="10"/>
  <c r="AM22" i="10"/>
  <c r="C23" i="10"/>
  <c r="D23" i="10"/>
  <c r="E23" i="10"/>
  <c r="F23" i="10"/>
  <c r="G23" i="10"/>
  <c r="H23" i="10"/>
  <c r="I23" i="10"/>
  <c r="J23" i="10"/>
  <c r="L23" i="10"/>
  <c r="N23" i="10"/>
  <c r="P23" i="10"/>
  <c r="R23" i="10"/>
  <c r="T23" i="10"/>
  <c r="V23" i="10"/>
  <c r="X23" i="10"/>
  <c r="Y23" i="10"/>
  <c r="AA23" i="10"/>
  <c r="AC23" i="10"/>
  <c r="AE23" i="10"/>
  <c r="AG23" i="10"/>
  <c r="AI23" i="10"/>
  <c r="AK23" i="10"/>
  <c r="AL23" i="10"/>
  <c r="AM23" i="10"/>
  <c r="E24" i="10"/>
  <c r="F24" i="10"/>
  <c r="G24" i="10"/>
  <c r="H24" i="10"/>
  <c r="I24" i="10"/>
  <c r="J24" i="10"/>
  <c r="L24" i="10"/>
  <c r="N24" i="10"/>
  <c r="P24" i="10"/>
  <c r="R24" i="10"/>
  <c r="T24" i="10"/>
  <c r="T19" i="10" s="1"/>
  <c r="V24" i="10"/>
  <c r="X24" i="10"/>
  <c r="Y24" i="10"/>
  <c r="AA24" i="10"/>
  <c r="AC24" i="10"/>
  <c r="AE24" i="10"/>
  <c r="AG24" i="10"/>
  <c r="AI24" i="10"/>
  <c r="AK24" i="10"/>
  <c r="AL24" i="10"/>
  <c r="AM24" i="10"/>
  <c r="C25" i="10"/>
  <c r="D25" i="10"/>
  <c r="E25" i="10"/>
  <c r="F25" i="10"/>
  <c r="G25" i="10"/>
  <c r="H25" i="10"/>
  <c r="I25" i="10"/>
  <c r="J25" i="10"/>
  <c r="L25" i="10"/>
  <c r="N25" i="10"/>
  <c r="P25" i="10"/>
  <c r="R25" i="10"/>
  <c r="T25" i="10"/>
  <c r="V25" i="10"/>
  <c r="X25" i="10"/>
  <c r="Y25" i="10"/>
  <c r="AA25" i="10"/>
  <c r="AC25" i="10"/>
  <c r="AC19" i="10" s="1"/>
  <c r="AC18" i="10" s="1"/>
  <c r="AE25" i="10"/>
  <c r="AG25" i="10"/>
  <c r="AI25" i="10"/>
  <c r="H26" i="10"/>
  <c r="P26" i="10"/>
  <c r="X26" i="10"/>
  <c r="C27" i="10"/>
  <c r="C26" i="10" s="1"/>
  <c r="D27" i="10"/>
  <c r="D26" i="10" s="1"/>
  <c r="E27" i="10"/>
  <c r="E26" i="10" s="1"/>
  <c r="F27" i="10"/>
  <c r="G27" i="10"/>
  <c r="H27" i="10"/>
  <c r="I27" i="10"/>
  <c r="J27" i="10"/>
  <c r="L27" i="10"/>
  <c r="L26" i="10" s="1"/>
  <c r="N27" i="10"/>
  <c r="P27" i="10"/>
  <c r="R27" i="10"/>
  <c r="T27" i="10"/>
  <c r="T26" i="10" s="1"/>
  <c r="V27" i="10"/>
  <c r="V26" i="10" s="1"/>
  <c r="X27" i="10"/>
  <c r="Y27" i="10"/>
  <c r="AA27" i="10"/>
  <c r="AA26" i="10" s="1"/>
  <c r="AC27" i="10"/>
  <c r="AC26" i="10" s="1"/>
  <c r="AE27" i="10"/>
  <c r="AG27" i="10"/>
  <c r="AI27" i="10"/>
  <c r="AI26" i="10" s="1"/>
  <c r="AK27" i="10"/>
  <c r="AK26" i="10" s="1"/>
  <c r="AL27" i="10"/>
  <c r="AL26" i="10" s="1"/>
  <c r="AM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C29" i="10"/>
  <c r="D29" i="10"/>
  <c r="E29" i="10"/>
  <c r="F29" i="10"/>
  <c r="G29" i="10"/>
  <c r="G26" i="10" s="1"/>
  <c r="H29" i="10"/>
  <c r="I29" i="10"/>
  <c r="I26" i="10" s="1"/>
  <c r="J29" i="10"/>
  <c r="J26" i="10" s="1"/>
  <c r="L29" i="10"/>
  <c r="N29" i="10"/>
  <c r="P29" i="10"/>
  <c r="R29" i="10"/>
  <c r="R26" i="10" s="1"/>
  <c r="T29" i="10"/>
  <c r="V29" i="10"/>
  <c r="X29" i="10"/>
  <c r="Y29" i="10"/>
  <c r="Y26" i="10" s="1"/>
  <c r="AA29" i="10"/>
  <c r="AC29" i="10"/>
  <c r="AE29" i="10"/>
  <c r="AE26" i="10" s="1"/>
  <c r="AG29" i="10"/>
  <c r="AG26" i="10" s="1"/>
  <c r="AI29" i="10"/>
  <c r="AK29" i="10"/>
  <c r="AL29" i="10"/>
  <c r="AM29" i="10"/>
  <c r="AM26" i="10" s="1"/>
  <c r="C30" i="10"/>
  <c r="D30" i="10"/>
  <c r="E30" i="10"/>
  <c r="F30" i="10"/>
  <c r="L30" i="10"/>
  <c r="N30" i="10"/>
  <c r="T30" i="10"/>
  <c r="V30" i="10"/>
  <c r="AA30" i="10"/>
  <c r="AI30" i="10"/>
  <c r="AL30" i="10"/>
  <c r="C31" i="10"/>
  <c r="D31" i="10"/>
  <c r="E31" i="10"/>
  <c r="F31" i="10"/>
  <c r="G31" i="10"/>
  <c r="G30" i="10" s="1"/>
  <c r="H31" i="10"/>
  <c r="H30" i="10" s="1"/>
  <c r="I31" i="10"/>
  <c r="I30" i="10" s="1"/>
  <c r="J31" i="10"/>
  <c r="J30" i="10" s="1"/>
  <c r="L31" i="10"/>
  <c r="N31" i="10"/>
  <c r="O31" i="10"/>
  <c r="O30" i="10" s="1"/>
  <c r="P31" i="10"/>
  <c r="P30" i="10" s="1"/>
  <c r="R31" i="10"/>
  <c r="R30" i="10" s="1"/>
  <c r="T31" i="10"/>
  <c r="V31" i="10"/>
  <c r="X31" i="10"/>
  <c r="X30" i="10" s="1"/>
  <c r="Y31" i="10"/>
  <c r="Y30" i="10" s="1"/>
  <c r="AA31" i="10"/>
  <c r="AC31" i="10"/>
  <c r="AC30" i="10" s="1"/>
  <c r="AE31" i="10"/>
  <c r="AE30" i="10" s="1"/>
  <c r="AG31" i="10"/>
  <c r="AG30" i="10" s="1"/>
  <c r="AI31" i="10"/>
  <c r="AK31" i="10"/>
  <c r="AK30" i="10" s="1"/>
  <c r="AL31" i="10"/>
  <c r="AM31" i="10"/>
  <c r="AM30" i="10" s="1"/>
  <c r="K32" i="10"/>
  <c r="K31" i="10" s="1"/>
  <c r="K30" i="10" s="1"/>
  <c r="M32" i="10"/>
  <c r="M31" i="10" s="1"/>
  <c r="M30" i="10" s="1"/>
  <c r="O32" i="10"/>
  <c r="Q32" i="10" s="1"/>
  <c r="D33" i="10"/>
  <c r="E33" i="10"/>
  <c r="G33" i="10"/>
  <c r="L33" i="10"/>
  <c r="T33" i="10"/>
  <c r="AC33" i="10"/>
  <c r="AE33" i="10"/>
  <c r="AK33" i="10"/>
  <c r="AM33" i="10"/>
  <c r="C34" i="10"/>
  <c r="C33" i="10" s="1"/>
  <c r="D34" i="10"/>
  <c r="E34" i="10"/>
  <c r="F34" i="10"/>
  <c r="F33" i="10" s="1"/>
  <c r="G34" i="10"/>
  <c r="H34" i="10"/>
  <c r="H33" i="10" s="1"/>
  <c r="I34" i="10"/>
  <c r="I33" i="10" s="1"/>
  <c r="J34" i="10"/>
  <c r="J33" i="10" s="1"/>
  <c r="L34" i="10"/>
  <c r="N34" i="10"/>
  <c r="N33" i="10" s="1"/>
  <c r="P34" i="10"/>
  <c r="P33" i="10" s="1"/>
  <c r="R34" i="10"/>
  <c r="R33" i="10" s="1"/>
  <c r="T34" i="10"/>
  <c r="V34" i="10"/>
  <c r="V33" i="10" s="1"/>
  <c r="X34" i="10"/>
  <c r="X33" i="10" s="1"/>
  <c r="Y34" i="10"/>
  <c r="Y33" i="10" s="1"/>
  <c r="AA34" i="10"/>
  <c r="AA33" i="10" s="1"/>
  <c r="AC34" i="10"/>
  <c r="AE34" i="10"/>
  <c r="AG34" i="10"/>
  <c r="AG33" i="10" s="1"/>
  <c r="AI34" i="10"/>
  <c r="AI33" i="10" s="1"/>
  <c r="AK34" i="10"/>
  <c r="AL34" i="10"/>
  <c r="AL33" i="10" s="1"/>
  <c r="AM34" i="10"/>
  <c r="K35" i="10"/>
  <c r="K36" i="10"/>
  <c r="M36" i="10"/>
  <c r="O36" i="10" s="1"/>
  <c r="Q36" i="10"/>
  <c r="K37" i="10"/>
  <c r="M37" i="10"/>
  <c r="K38" i="10"/>
  <c r="M38" i="10"/>
  <c r="O38" i="10" s="1"/>
  <c r="Q38" i="10" s="1"/>
  <c r="F39" i="10"/>
  <c r="G39" i="10"/>
  <c r="I39" i="10"/>
  <c r="N39" i="10"/>
  <c r="V39" i="10"/>
  <c r="Y39" i="10"/>
  <c r="AE39" i="10"/>
  <c r="AG39" i="10"/>
  <c r="AL39" i="10"/>
  <c r="AM39" i="10"/>
  <c r="C40" i="10"/>
  <c r="C39" i="10" s="1"/>
  <c r="D40" i="10"/>
  <c r="D39" i="10" s="1"/>
  <c r="E40" i="10"/>
  <c r="E39" i="10" s="1"/>
  <c r="F40" i="10"/>
  <c r="G40" i="10"/>
  <c r="H40" i="10"/>
  <c r="H39" i="10" s="1"/>
  <c r="I40" i="10"/>
  <c r="J40" i="10"/>
  <c r="J39" i="10" s="1"/>
  <c r="L40" i="10"/>
  <c r="L39" i="10" s="1"/>
  <c r="N40" i="10"/>
  <c r="P40" i="10"/>
  <c r="P39" i="10" s="1"/>
  <c r="R40" i="10"/>
  <c r="R39" i="10" s="1"/>
  <c r="T40" i="10"/>
  <c r="T39" i="10" s="1"/>
  <c r="V40" i="10"/>
  <c r="X40" i="10"/>
  <c r="X39" i="10" s="1"/>
  <c r="Y40" i="10"/>
  <c r="AA40" i="10"/>
  <c r="AA39" i="10" s="1"/>
  <c r="AC40" i="10"/>
  <c r="AC39" i="10" s="1"/>
  <c r="AE40" i="10"/>
  <c r="AG40" i="10"/>
  <c r="AI40" i="10"/>
  <c r="AI39" i="10" s="1"/>
  <c r="AK40" i="10"/>
  <c r="AK39" i="10" s="1"/>
  <c r="AL40" i="10"/>
  <c r="AM40" i="10"/>
  <c r="K41" i="10"/>
  <c r="M41" i="10" s="1"/>
  <c r="M40" i="10" s="1"/>
  <c r="M39" i="10" s="1"/>
  <c r="O41" i="10"/>
  <c r="G42" i="10"/>
  <c r="H42" i="10"/>
  <c r="J42" i="10"/>
  <c r="K42" i="10"/>
  <c r="P42" i="10"/>
  <c r="R42" i="10"/>
  <c r="X42" i="10"/>
  <c r="AE42" i="10"/>
  <c r="AI42" i="10"/>
  <c r="AM42" i="10"/>
  <c r="C43" i="10"/>
  <c r="C42" i="10" s="1"/>
  <c r="D43" i="10"/>
  <c r="D42" i="10" s="1"/>
  <c r="E43" i="10"/>
  <c r="E42" i="10" s="1"/>
  <c r="F43" i="10"/>
  <c r="F42" i="10" s="1"/>
  <c r="G43" i="10"/>
  <c r="H43" i="10"/>
  <c r="I43" i="10"/>
  <c r="I42" i="10" s="1"/>
  <c r="J43" i="10"/>
  <c r="K43" i="10"/>
  <c r="L43" i="10"/>
  <c r="L42" i="10" s="1"/>
  <c r="M43" i="10"/>
  <c r="O43" i="10" s="1"/>
  <c r="N43" i="10"/>
  <c r="N42" i="10" s="1"/>
  <c r="P43" i="10"/>
  <c r="R43" i="10"/>
  <c r="T43" i="10"/>
  <c r="T42" i="10" s="1"/>
  <c r="V43" i="10"/>
  <c r="V42" i="10" s="1"/>
  <c r="X43" i="10"/>
  <c r="Y43" i="10"/>
  <c r="Y42" i="10" s="1"/>
  <c r="AA43" i="10"/>
  <c r="AA42" i="10" s="1"/>
  <c r="AC43" i="10"/>
  <c r="AC42" i="10" s="1"/>
  <c r="AE43" i="10"/>
  <c r="AG43" i="10"/>
  <c r="AG42" i="10" s="1"/>
  <c r="AI43" i="10"/>
  <c r="AK43" i="10"/>
  <c r="AK42" i="10" s="1"/>
  <c r="AL43" i="10"/>
  <c r="AL42" i="10" s="1"/>
  <c r="AM43" i="10"/>
  <c r="K44" i="10"/>
  <c r="M44" i="10"/>
  <c r="O44" i="10" s="1"/>
  <c r="Q44" i="10"/>
  <c r="H45" i="10"/>
  <c r="K45" i="10"/>
  <c r="M45" i="10" s="1"/>
  <c r="O45" i="10" s="1"/>
  <c r="Q45" i="10" s="1"/>
  <c r="S45" i="10" s="1"/>
  <c r="U45" i="10" s="1"/>
  <c r="W45" i="10" s="1"/>
  <c r="Z45" i="10" s="1"/>
  <c r="AB45" i="10" s="1"/>
  <c r="H46" i="10"/>
  <c r="K46" i="10"/>
  <c r="M46" i="10"/>
  <c r="O46" i="10"/>
  <c r="Q46" i="10" s="1"/>
  <c r="S46" i="10"/>
  <c r="U46" i="10" s="1"/>
  <c r="W46" i="10" s="1"/>
  <c r="Z46" i="10" s="1"/>
  <c r="AB46" i="10" s="1"/>
  <c r="AC48" i="10"/>
  <c r="AC47" i="10" s="1"/>
  <c r="C49" i="10"/>
  <c r="D49" i="10"/>
  <c r="E49" i="10"/>
  <c r="F49" i="10"/>
  <c r="F48" i="10" s="1"/>
  <c r="F47" i="10" s="1"/>
  <c r="G49" i="10"/>
  <c r="G48" i="10" s="1"/>
  <c r="G47" i="10" s="1"/>
  <c r="H49" i="10"/>
  <c r="H48" i="10" s="1"/>
  <c r="H47" i="10" s="1"/>
  <c r="I49" i="10"/>
  <c r="J49" i="10"/>
  <c r="L49" i="10"/>
  <c r="N49" i="10"/>
  <c r="P49" i="10"/>
  <c r="P48" i="10" s="1"/>
  <c r="P47" i="10" s="1"/>
  <c r="R49" i="10"/>
  <c r="T49" i="10"/>
  <c r="V49" i="10"/>
  <c r="V48" i="10" s="1"/>
  <c r="V47" i="10" s="1"/>
  <c r="X49" i="10"/>
  <c r="Y49" i="10"/>
  <c r="AA49" i="10"/>
  <c r="AA48" i="10" s="1"/>
  <c r="AA47" i="10" s="1"/>
  <c r="AC49" i="10"/>
  <c r="AE49" i="10"/>
  <c r="AG49" i="10"/>
  <c r="AI49" i="10"/>
  <c r="AK49" i="10"/>
  <c r="AL49" i="10"/>
  <c r="AM49" i="10"/>
  <c r="K50" i="10"/>
  <c r="C51" i="10"/>
  <c r="D51" i="10"/>
  <c r="E51" i="10"/>
  <c r="F51" i="10"/>
  <c r="G51" i="10"/>
  <c r="H51" i="10"/>
  <c r="I51" i="10"/>
  <c r="J51" i="10"/>
  <c r="J48" i="10" s="1"/>
  <c r="J47" i="10" s="1"/>
  <c r="L51" i="10"/>
  <c r="N51" i="10"/>
  <c r="P51" i="10"/>
  <c r="R51" i="10"/>
  <c r="R48" i="10" s="1"/>
  <c r="R47" i="10" s="1"/>
  <c r="T51" i="10"/>
  <c r="T48" i="10" s="1"/>
  <c r="T47" i="10" s="1"/>
  <c r="V51" i="10"/>
  <c r="X51" i="10"/>
  <c r="Y51" i="10"/>
  <c r="AA51" i="10"/>
  <c r="AC51" i="10"/>
  <c r="AE51" i="10"/>
  <c r="AG51" i="10"/>
  <c r="AI51" i="10"/>
  <c r="K52" i="10"/>
  <c r="M52" i="10"/>
  <c r="K53" i="10"/>
  <c r="K51" i="10" s="1"/>
  <c r="M53" i="10"/>
  <c r="W53" i="10"/>
  <c r="C54" i="10"/>
  <c r="D54" i="10"/>
  <c r="E54" i="10"/>
  <c r="E48" i="10" s="1"/>
  <c r="E47" i="10" s="1"/>
  <c r="F54" i="10"/>
  <c r="G54" i="10"/>
  <c r="H54" i="10"/>
  <c r="I54" i="10"/>
  <c r="J54" i="10"/>
  <c r="K54" i="10"/>
  <c r="L54" i="10"/>
  <c r="N54" i="10"/>
  <c r="P54" i="10"/>
  <c r="R54" i="10"/>
  <c r="T54" i="10"/>
  <c r="V54" i="10"/>
  <c r="X54" i="10"/>
  <c r="Y54" i="10"/>
  <c r="AA54" i="10"/>
  <c r="AC54" i="10"/>
  <c r="AE54" i="10"/>
  <c r="AG54" i="10"/>
  <c r="AI54" i="10"/>
  <c r="K55" i="10"/>
  <c r="M55" i="10"/>
  <c r="M54" i="10" s="1"/>
  <c r="O55" i="10"/>
  <c r="K56" i="10"/>
  <c r="M56" i="10" s="1"/>
  <c r="O56" i="10" s="1"/>
  <c r="Q56" i="10" s="1"/>
  <c r="S56" i="10" s="1"/>
  <c r="U56" i="10" s="1"/>
  <c r="W56" i="10" s="1"/>
  <c r="Z56" i="10"/>
  <c r="AB56" i="10" s="1"/>
  <c r="C57" i="10"/>
  <c r="H57" i="10"/>
  <c r="I57" i="10"/>
  <c r="L57" i="10"/>
  <c r="P57" i="10"/>
  <c r="Y57" i="10"/>
  <c r="AE57" i="10"/>
  <c r="AG57" i="10"/>
  <c r="AM57" i="10"/>
  <c r="C58" i="10"/>
  <c r="D58" i="10"/>
  <c r="D57" i="10" s="1"/>
  <c r="E58" i="10"/>
  <c r="E57" i="10" s="1"/>
  <c r="F58" i="10"/>
  <c r="F57" i="10" s="1"/>
  <c r="G58" i="10"/>
  <c r="G57" i="10" s="1"/>
  <c r="H58" i="10"/>
  <c r="I58" i="10"/>
  <c r="J58" i="10"/>
  <c r="J57" i="10" s="1"/>
  <c r="K58" i="10"/>
  <c r="K57" i="10" s="1"/>
  <c r="L58" i="10"/>
  <c r="N58" i="10"/>
  <c r="N57" i="10" s="1"/>
  <c r="P58" i="10"/>
  <c r="R58" i="10"/>
  <c r="R57" i="10" s="1"/>
  <c r="T58" i="10"/>
  <c r="T57" i="10" s="1"/>
  <c r="V58" i="10"/>
  <c r="V57" i="10" s="1"/>
  <c r="X58" i="10"/>
  <c r="X57" i="10" s="1"/>
  <c r="Y58" i="10"/>
  <c r="AA58" i="10"/>
  <c r="AA57" i="10" s="1"/>
  <c r="AC58" i="10"/>
  <c r="AC57" i="10" s="1"/>
  <c r="AE58" i="10"/>
  <c r="AG58" i="10"/>
  <c r="AI58" i="10"/>
  <c r="AI57" i="10" s="1"/>
  <c r="AK58" i="10"/>
  <c r="AK57" i="10" s="1"/>
  <c r="AL58" i="10"/>
  <c r="AL57" i="10" s="1"/>
  <c r="AM58" i="10"/>
  <c r="K59" i="10"/>
  <c r="H60" i="10"/>
  <c r="K60" i="10"/>
  <c r="M60" i="10" s="1"/>
  <c r="O60" i="10" s="1"/>
  <c r="Q60" i="10" s="1"/>
  <c r="S60" i="10" s="1"/>
  <c r="U60" i="10" s="1"/>
  <c r="W60" i="10" s="1"/>
  <c r="Z60" i="10" s="1"/>
  <c r="AB60" i="10" s="1"/>
  <c r="H61" i="10"/>
  <c r="K61" i="10"/>
  <c r="M61" i="10"/>
  <c r="O61" i="10" s="1"/>
  <c r="Q61" i="10" s="1"/>
  <c r="S61" i="10" s="1"/>
  <c r="U61" i="10" s="1"/>
  <c r="W61" i="10" s="1"/>
  <c r="Z61" i="10" s="1"/>
  <c r="AB61" i="10" s="1"/>
  <c r="G62" i="10"/>
  <c r="H62" i="10"/>
  <c r="I62" i="10"/>
  <c r="P62" i="10"/>
  <c r="X62" i="10"/>
  <c r="Y62" i="10"/>
  <c r="AA62" i="10"/>
  <c r="AG62" i="10"/>
  <c r="AI62" i="10"/>
  <c r="C63" i="10"/>
  <c r="C62" i="10" s="1"/>
  <c r="D63" i="10"/>
  <c r="D62" i="10" s="1"/>
  <c r="E63" i="10"/>
  <c r="E62" i="10" s="1"/>
  <c r="F63" i="10"/>
  <c r="F62" i="10" s="1"/>
  <c r="G63" i="10"/>
  <c r="H63" i="10"/>
  <c r="I63" i="10"/>
  <c r="J63" i="10"/>
  <c r="J62" i="10" s="1"/>
  <c r="L63" i="10"/>
  <c r="L62" i="10" s="1"/>
  <c r="N63" i="10"/>
  <c r="N62" i="10" s="1"/>
  <c r="P63" i="10"/>
  <c r="R63" i="10"/>
  <c r="R62" i="10" s="1"/>
  <c r="T63" i="10"/>
  <c r="T62" i="10" s="1"/>
  <c r="V63" i="10"/>
  <c r="V62" i="10" s="1"/>
  <c r="X63" i="10"/>
  <c r="Y63" i="10"/>
  <c r="AA63" i="10"/>
  <c r="AC63" i="10"/>
  <c r="AC62" i="10" s="1"/>
  <c r="AE63" i="10"/>
  <c r="AE62" i="10" s="1"/>
  <c r="AG63" i="10"/>
  <c r="AI63" i="10"/>
  <c r="AK63" i="10"/>
  <c r="AK62" i="10" s="1"/>
  <c r="AL63" i="10"/>
  <c r="AL62" i="10" s="1"/>
  <c r="AM63" i="10"/>
  <c r="AM62" i="10" s="1"/>
  <c r="K64" i="10"/>
  <c r="M64" i="10" s="1"/>
  <c r="C65" i="10"/>
  <c r="D65" i="10"/>
  <c r="E65" i="10"/>
  <c r="J65" i="10"/>
  <c r="L65" i="10"/>
  <c r="R65" i="10"/>
  <c r="T65" i="10"/>
  <c r="AA65" i="10"/>
  <c r="AC65" i="10"/>
  <c r="AI65" i="10"/>
  <c r="AK65" i="10"/>
  <c r="C66" i="10"/>
  <c r="D66" i="10"/>
  <c r="E66" i="10"/>
  <c r="F66" i="10"/>
  <c r="F65" i="10" s="1"/>
  <c r="G66" i="10"/>
  <c r="G65" i="10" s="1"/>
  <c r="H66" i="10"/>
  <c r="H65" i="10" s="1"/>
  <c r="I66" i="10"/>
  <c r="I65" i="10" s="1"/>
  <c r="J66" i="10"/>
  <c r="L66" i="10"/>
  <c r="N66" i="10"/>
  <c r="N65" i="10" s="1"/>
  <c r="P66" i="10"/>
  <c r="P65" i="10" s="1"/>
  <c r="R66" i="10"/>
  <c r="T66" i="10"/>
  <c r="V66" i="10"/>
  <c r="V65" i="10" s="1"/>
  <c r="X66" i="10"/>
  <c r="X65" i="10" s="1"/>
  <c r="Y66" i="10"/>
  <c r="Y65" i="10" s="1"/>
  <c r="AA66" i="10"/>
  <c r="AC66" i="10"/>
  <c r="AE66" i="10"/>
  <c r="AE65" i="10" s="1"/>
  <c r="AG66" i="10"/>
  <c r="AG65" i="10" s="1"/>
  <c r="AI66" i="10"/>
  <c r="AK66" i="10"/>
  <c r="AL66" i="10"/>
  <c r="AL65" i="10" s="1"/>
  <c r="AM66" i="10"/>
  <c r="AM65" i="10" s="1"/>
  <c r="K67" i="10"/>
  <c r="M67" i="10" s="1"/>
  <c r="C68" i="10"/>
  <c r="D68" i="10"/>
  <c r="E68" i="10"/>
  <c r="F68" i="10"/>
  <c r="L68" i="10"/>
  <c r="N68" i="10"/>
  <c r="T68" i="10"/>
  <c r="V68" i="10"/>
  <c r="AA68" i="10"/>
  <c r="AC68" i="10"/>
  <c r="AI68" i="10"/>
  <c r="C69" i="10"/>
  <c r="D69" i="10"/>
  <c r="E69" i="10"/>
  <c r="F69" i="10"/>
  <c r="G69" i="10"/>
  <c r="G68" i="10" s="1"/>
  <c r="H69" i="10"/>
  <c r="H68" i="10" s="1"/>
  <c r="I69" i="10"/>
  <c r="I68" i="10" s="1"/>
  <c r="J69" i="10"/>
  <c r="J68" i="10" s="1"/>
  <c r="L69" i="10"/>
  <c r="N69" i="10"/>
  <c r="P69" i="10"/>
  <c r="P68" i="10" s="1"/>
  <c r="R69" i="10"/>
  <c r="R68" i="10" s="1"/>
  <c r="T69" i="10"/>
  <c r="V69" i="10"/>
  <c r="X69" i="10"/>
  <c r="X68" i="10" s="1"/>
  <c r="Y69" i="10"/>
  <c r="Y68" i="10" s="1"/>
  <c r="AA69" i="10"/>
  <c r="AC69" i="10"/>
  <c r="AE69" i="10"/>
  <c r="AE68" i="10" s="1"/>
  <c r="AG69" i="10"/>
  <c r="AG68" i="10" s="1"/>
  <c r="AI69" i="10"/>
  <c r="K70" i="10"/>
  <c r="K71" i="10"/>
  <c r="M71" i="10"/>
  <c r="O71" i="10"/>
  <c r="Q71" i="10"/>
  <c r="S71" i="10" s="1"/>
  <c r="U71" i="10" s="1"/>
  <c r="W71" i="10" s="1"/>
  <c r="Z71" i="10" s="1"/>
  <c r="AB71" i="10" s="1"/>
  <c r="D72" i="10"/>
  <c r="E72" i="10"/>
  <c r="F72" i="10"/>
  <c r="G72" i="10"/>
  <c r="L72" i="10"/>
  <c r="N72" i="10"/>
  <c r="T72" i="10"/>
  <c r="V72" i="10"/>
  <c r="AC72" i="10"/>
  <c r="AE72" i="10"/>
  <c r="C73" i="10"/>
  <c r="C72" i="10" s="1"/>
  <c r="D73" i="10"/>
  <c r="E73" i="10"/>
  <c r="F73" i="10"/>
  <c r="G73" i="10"/>
  <c r="H73" i="10"/>
  <c r="H72" i="10" s="1"/>
  <c r="I73" i="10"/>
  <c r="I72" i="10" s="1"/>
  <c r="J73" i="10"/>
  <c r="J72" i="10" s="1"/>
  <c r="L73" i="10"/>
  <c r="N73" i="10"/>
  <c r="P73" i="10"/>
  <c r="P72" i="10" s="1"/>
  <c r="R73" i="10"/>
  <c r="R72" i="10" s="1"/>
  <c r="T73" i="10"/>
  <c r="V73" i="10"/>
  <c r="X73" i="10"/>
  <c r="X72" i="10" s="1"/>
  <c r="Y73" i="10"/>
  <c r="Y72" i="10" s="1"/>
  <c r="AA73" i="10"/>
  <c r="AA72" i="10" s="1"/>
  <c r="AC73" i="10"/>
  <c r="AE73" i="10"/>
  <c r="AG73" i="10"/>
  <c r="AG72" i="10" s="1"/>
  <c r="AI73" i="10"/>
  <c r="AI72" i="10" s="1"/>
  <c r="K74" i="10"/>
  <c r="K73" i="10" s="1"/>
  <c r="K72" i="10" s="1"/>
  <c r="M74" i="10"/>
  <c r="K75" i="10"/>
  <c r="M75" i="10" s="1"/>
  <c r="O75" i="10" s="1"/>
  <c r="Q75" i="10" s="1"/>
  <c r="S75" i="10"/>
  <c r="U75" i="10" s="1"/>
  <c r="W75" i="10" s="1"/>
  <c r="Z75" i="10" s="1"/>
  <c r="AB75" i="10" s="1"/>
  <c r="E76" i="10"/>
  <c r="F76" i="10"/>
  <c r="G76" i="10"/>
  <c r="H76" i="10"/>
  <c r="N76" i="10"/>
  <c r="P76" i="10"/>
  <c r="V76" i="10"/>
  <c r="X76" i="10"/>
  <c r="AC76" i="10"/>
  <c r="AE76" i="10"/>
  <c r="AK76" i="10"/>
  <c r="AL76" i="10"/>
  <c r="AM76" i="10"/>
  <c r="C77" i="10"/>
  <c r="C76" i="10" s="1"/>
  <c r="D77" i="10"/>
  <c r="D76" i="10" s="1"/>
  <c r="E77" i="10"/>
  <c r="F77" i="10"/>
  <c r="G77" i="10"/>
  <c r="H77" i="10"/>
  <c r="I77" i="10"/>
  <c r="I76" i="10" s="1"/>
  <c r="J77" i="10"/>
  <c r="J76" i="10" s="1"/>
  <c r="K77" i="10"/>
  <c r="K76" i="10" s="1"/>
  <c r="L77" i="10"/>
  <c r="L76" i="10" s="1"/>
  <c r="N77" i="10"/>
  <c r="P77" i="10"/>
  <c r="R77" i="10"/>
  <c r="R76" i="10" s="1"/>
  <c r="T77" i="10"/>
  <c r="T76" i="10" s="1"/>
  <c r="V77" i="10"/>
  <c r="X77" i="10"/>
  <c r="Y77" i="10"/>
  <c r="Y76" i="10" s="1"/>
  <c r="AA77" i="10"/>
  <c r="AA76" i="10" s="1"/>
  <c r="AC77" i="10"/>
  <c r="AE77" i="10"/>
  <c r="AG77" i="10"/>
  <c r="AG76" i="10" s="1"/>
  <c r="AI77" i="10"/>
  <c r="AI76" i="10" s="1"/>
  <c r="AK77" i="10"/>
  <c r="AL77" i="10"/>
  <c r="AM77" i="10"/>
  <c r="K78" i="10"/>
  <c r="M78" i="10"/>
  <c r="M77" i="10" s="1"/>
  <c r="M76" i="10" s="1"/>
  <c r="O78" i="10"/>
  <c r="F80" i="10"/>
  <c r="G80" i="10"/>
  <c r="H80" i="10"/>
  <c r="I80" i="10"/>
  <c r="N80" i="10"/>
  <c r="P80" i="10"/>
  <c r="V80" i="10"/>
  <c r="X80" i="10"/>
  <c r="Y80" i="10"/>
  <c r="AE80" i="10"/>
  <c r="AG80" i="10"/>
  <c r="AL80" i="10"/>
  <c r="AM80" i="10"/>
  <c r="C81" i="10"/>
  <c r="C80" i="10" s="1"/>
  <c r="D81" i="10"/>
  <c r="D80" i="10" s="1"/>
  <c r="E81" i="10"/>
  <c r="E80" i="10" s="1"/>
  <c r="F81" i="10"/>
  <c r="G81" i="10"/>
  <c r="H81" i="10"/>
  <c r="I81" i="10"/>
  <c r="J81" i="10"/>
  <c r="J80" i="10" s="1"/>
  <c r="K81" i="10"/>
  <c r="K80" i="10" s="1"/>
  <c r="L81" i="10"/>
  <c r="L80" i="10" s="1"/>
  <c r="N81" i="10"/>
  <c r="P81" i="10"/>
  <c r="R81" i="10"/>
  <c r="R80" i="10" s="1"/>
  <c r="T81" i="10"/>
  <c r="T80" i="10" s="1"/>
  <c r="V81" i="10"/>
  <c r="X81" i="10"/>
  <c r="Y81" i="10"/>
  <c r="AA81" i="10"/>
  <c r="AA80" i="10" s="1"/>
  <c r="AC81" i="10"/>
  <c r="AC80" i="10" s="1"/>
  <c r="AE81" i="10"/>
  <c r="AG81" i="10"/>
  <c r="AI81" i="10"/>
  <c r="AI80" i="10" s="1"/>
  <c r="AK81" i="10"/>
  <c r="AK80" i="10" s="1"/>
  <c r="AL81" i="10"/>
  <c r="AM81" i="10"/>
  <c r="K82" i="10"/>
  <c r="M82" i="10"/>
  <c r="M81" i="10" s="1"/>
  <c r="M80" i="10" s="1"/>
  <c r="G83" i="10"/>
  <c r="H83" i="10"/>
  <c r="I83" i="10"/>
  <c r="J83" i="10"/>
  <c r="P83" i="10"/>
  <c r="R83" i="10"/>
  <c r="X83" i="10"/>
  <c r="Y83" i="10"/>
  <c r="AE83" i="10"/>
  <c r="AG83" i="10"/>
  <c r="AM83" i="10"/>
  <c r="C84" i="10"/>
  <c r="C83" i="10" s="1"/>
  <c r="D84" i="10"/>
  <c r="D83" i="10" s="1"/>
  <c r="E84" i="10"/>
  <c r="E83" i="10" s="1"/>
  <c r="F84" i="10"/>
  <c r="F83" i="10" s="1"/>
  <c r="G84" i="10"/>
  <c r="H84" i="10"/>
  <c r="I84" i="10"/>
  <c r="J84" i="10"/>
  <c r="K84" i="10"/>
  <c r="K83" i="10" s="1"/>
  <c r="L84" i="10"/>
  <c r="L83" i="10" s="1"/>
  <c r="N84" i="10"/>
  <c r="N83" i="10" s="1"/>
  <c r="P84" i="10"/>
  <c r="R84" i="10"/>
  <c r="T84" i="10"/>
  <c r="T83" i="10" s="1"/>
  <c r="V84" i="10"/>
  <c r="V83" i="10" s="1"/>
  <c r="X84" i="10"/>
  <c r="Y84" i="10"/>
  <c r="AA84" i="10"/>
  <c r="AA83" i="10" s="1"/>
  <c r="AC84" i="10"/>
  <c r="AC83" i="10" s="1"/>
  <c r="AE84" i="10"/>
  <c r="AG84" i="10"/>
  <c r="AI84" i="10"/>
  <c r="AI83" i="10" s="1"/>
  <c r="AK84" i="10"/>
  <c r="AK83" i="10" s="1"/>
  <c r="AL84" i="10"/>
  <c r="AL83" i="10" s="1"/>
  <c r="AM84" i="10"/>
  <c r="K85" i="10"/>
  <c r="M85" i="10" s="1"/>
  <c r="C86" i="10"/>
  <c r="H86" i="10"/>
  <c r="I86" i="10"/>
  <c r="J86" i="10"/>
  <c r="K86" i="10"/>
  <c r="P86" i="10"/>
  <c r="R86" i="10"/>
  <c r="X86" i="10"/>
  <c r="Y86" i="10"/>
  <c r="AA86" i="10"/>
  <c r="AG86" i="10"/>
  <c r="AI86" i="10"/>
  <c r="C87" i="10"/>
  <c r="D87" i="10"/>
  <c r="D86" i="10" s="1"/>
  <c r="E87" i="10"/>
  <c r="E86" i="10" s="1"/>
  <c r="F87" i="10"/>
  <c r="F86" i="10" s="1"/>
  <c r="G87" i="10"/>
  <c r="G86" i="10" s="1"/>
  <c r="H87" i="10"/>
  <c r="I87" i="10"/>
  <c r="J87" i="10"/>
  <c r="K87" i="10"/>
  <c r="L87" i="10"/>
  <c r="L86" i="10" s="1"/>
  <c r="M87" i="10"/>
  <c r="M86" i="10" s="1"/>
  <c r="N87" i="10"/>
  <c r="N86" i="10" s="1"/>
  <c r="P87" i="10"/>
  <c r="R87" i="10"/>
  <c r="T87" i="10"/>
  <c r="T86" i="10" s="1"/>
  <c r="V87" i="10"/>
  <c r="V86" i="10" s="1"/>
  <c r="X87" i="10"/>
  <c r="Y87" i="10"/>
  <c r="AA87" i="10"/>
  <c r="AC87" i="10"/>
  <c r="AC86" i="10" s="1"/>
  <c r="AE87" i="10"/>
  <c r="AE86" i="10" s="1"/>
  <c r="AG87" i="10"/>
  <c r="AI87" i="10"/>
  <c r="AK87" i="10"/>
  <c r="AK86" i="10" s="1"/>
  <c r="AL87" i="10"/>
  <c r="AL86" i="10" s="1"/>
  <c r="AM87" i="10"/>
  <c r="AM86" i="10" s="1"/>
  <c r="K88" i="10"/>
  <c r="M88" i="10"/>
  <c r="O88" i="10" s="1"/>
  <c r="C89" i="10"/>
  <c r="D89" i="10"/>
  <c r="I89" i="10"/>
  <c r="J89" i="10"/>
  <c r="L89" i="10"/>
  <c r="R89" i="10"/>
  <c r="T89" i="10"/>
  <c r="Y89" i="10"/>
  <c r="AA89" i="10"/>
  <c r="AG89" i="10"/>
  <c r="AI89" i="10"/>
  <c r="C90" i="10"/>
  <c r="D90" i="10"/>
  <c r="E90" i="10"/>
  <c r="E89" i="10" s="1"/>
  <c r="F90" i="10"/>
  <c r="F89" i="10" s="1"/>
  <c r="G90" i="10"/>
  <c r="G89" i="10" s="1"/>
  <c r="H90" i="10"/>
  <c r="H89" i="10" s="1"/>
  <c r="I90" i="10"/>
  <c r="J90" i="10"/>
  <c r="L90" i="10"/>
  <c r="N90" i="10"/>
  <c r="N89" i="10" s="1"/>
  <c r="P90" i="10"/>
  <c r="P89" i="10" s="1"/>
  <c r="R90" i="10"/>
  <c r="T90" i="10"/>
  <c r="V90" i="10"/>
  <c r="V89" i="10" s="1"/>
  <c r="X90" i="10"/>
  <c r="X89" i="10" s="1"/>
  <c r="Y90" i="10"/>
  <c r="AA90" i="10"/>
  <c r="AC90" i="10"/>
  <c r="AC89" i="10" s="1"/>
  <c r="AE90" i="10"/>
  <c r="AE89" i="10" s="1"/>
  <c r="AG90" i="10"/>
  <c r="AI90" i="10"/>
  <c r="AK90" i="10"/>
  <c r="AK89" i="10" s="1"/>
  <c r="AL90" i="10"/>
  <c r="AL89" i="10" s="1"/>
  <c r="AM90" i="10"/>
  <c r="AM89" i="10" s="1"/>
  <c r="K91" i="10"/>
  <c r="M91" i="10" s="1"/>
  <c r="C92" i="10"/>
  <c r="D92" i="10"/>
  <c r="E92" i="10"/>
  <c r="J92" i="10"/>
  <c r="L92" i="10"/>
  <c r="R92" i="10"/>
  <c r="T92" i="10"/>
  <c r="AA92" i="10"/>
  <c r="AC92" i="10"/>
  <c r="AI92" i="10"/>
  <c r="AK92" i="10"/>
  <c r="C93" i="10"/>
  <c r="D93" i="10"/>
  <c r="E93" i="10"/>
  <c r="F93" i="10"/>
  <c r="F92" i="10" s="1"/>
  <c r="G93" i="10"/>
  <c r="G92" i="10" s="1"/>
  <c r="H93" i="10"/>
  <c r="H92" i="10" s="1"/>
  <c r="I93" i="10"/>
  <c r="I92" i="10" s="1"/>
  <c r="J93" i="10"/>
  <c r="L93" i="10"/>
  <c r="N93" i="10"/>
  <c r="N92" i="10" s="1"/>
  <c r="P93" i="10"/>
  <c r="P92" i="10" s="1"/>
  <c r="R93" i="10"/>
  <c r="T93" i="10"/>
  <c r="V93" i="10"/>
  <c r="V92" i="10" s="1"/>
  <c r="X93" i="10"/>
  <c r="X92" i="10" s="1"/>
  <c r="Y93" i="10"/>
  <c r="Y92" i="10" s="1"/>
  <c r="AA93" i="10"/>
  <c r="AC93" i="10"/>
  <c r="AE93" i="10"/>
  <c r="AE92" i="10" s="1"/>
  <c r="AG93" i="10"/>
  <c r="AG92" i="10" s="1"/>
  <c r="AI93" i="10"/>
  <c r="AK93" i="10"/>
  <c r="AL93" i="10"/>
  <c r="AL92" i="10" s="1"/>
  <c r="AM93" i="10"/>
  <c r="AM92" i="10" s="1"/>
  <c r="K94" i="10"/>
  <c r="C95" i="10"/>
  <c r="D95" i="10"/>
  <c r="E95" i="10"/>
  <c r="L95" i="10"/>
  <c r="N95" i="10"/>
  <c r="T95" i="10"/>
  <c r="AA95" i="10"/>
  <c r="AC95" i="10"/>
  <c r="AI95" i="10"/>
  <c r="AK95" i="10"/>
  <c r="C96" i="10"/>
  <c r="D96" i="10"/>
  <c r="E96" i="10"/>
  <c r="F96" i="10"/>
  <c r="F95" i="10" s="1"/>
  <c r="G96" i="10"/>
  <c r="G95" i="10" s="1"/>
  <c r="H96" i="10"/>
  <c r="H95" i="10" s="1"/>
  <c r="I96" i="10"/>
  <c r="I95" i="10" s="1"/>
  <c r="J96" i="10"/>
  <c r="J95" i="10" s="1"/>
  <c r="L96" i="10"/>
  <c r="N96" i="10"/>
  <c r="P96" i="10"/>
  <c r="P95" i="10" s="1"/>
  <c r="R96" i="10"/>
  <c r="R95" i="10" s="1"/>
  <c r="T96" i="10"/>
  <c r="V96" i="10"/>
  <c r="V95" i="10" s="1"/>
  <c r="X96" i="10"/>
  <c r="X95" i="10" s="1"/>
  <c r="Y96" i="10"/>
  <c r="Y95" i="10" s="1"/>
  <c r="AA96" i="10"/>
  <c r="AC96" i="10"/>
  <c r="AE96" i="10"/>
  <c r="AE95" i="10" s="1"/>
  <c r="AG96" i="10"/>
  <c r="AG95" i="10" s="1"/>
  <c r="AI96" i="10"/>
  <c r="AK96" i="10"/>
  <c r="AL96" i="10"/>
  <c r="AL95" i="10" s="1"/>
  <c r="AM96" i="10"/>
  <c r="AM95" i="10" s="1"/>
  <c r="K97" i="10"/>
  <c r="K96" i="10" s="1"/>
  <c r="K95" i="10" s="1"/>
  <c r="L98" i="10"/>
  <c r="N98" i="10"/>
  <c r="T98" i="10"/>
  <c r="X98" i="10"/>
  <c r="AC98" i="10"/>
  <c r="C99" i="10"/>
  <c r="C98" i="10" s="1"/>
  <c r="D99" i="10"/>
  <c r="E99" i="10"/>
  <c r="F99" i="10"/>
  <c r="G99" i="10"/>
  <c r="H99" i="10"/>
  <c r="H98" i="10" s="1"/>
  <c r="I99" i="10"/>
  <c r="I98" i="10" s="1"/>
  <c r="J99" i="10"/>
  <c r="J98" i="10" s="1"/>
  <c r="L99" i="10"/>
  <c r="N99" i="10"/>
  <c r="P99" i="10"/>
  <c r="P98" i="10" s="1"/>
  <c r="R99" i="10"/>
  <c r="R98" i="10" s="1"/>
  <c r="T99" i="10"/>
  <c r="V99" i="10"/>
  <c r="X99" i="10"/>
  <c r="Y99" i="10"/>
  <c r="Y98" i="10" s="1"/>
  <c r="AA99" i="10"/>
  <c r="AC99" i="10"/>
  <c r="AE99" i="10"/>
  <c r="AE98" i="10" s="1"/>
  <c r="AG99" i="10"/>
  <c r="AG98" i="10" s="1"/>
  <c r="AI99" i="10"/>
  <c r="AK99" i="10"/>
  <c r="AL99" i="10"/>
  <c r="AM99" i="10"/>
  <c r="AM98" i="10" s="1"/>
  <c r="K100" i="10"/>
  <c r="K101" i="10"/>
  <c r="M101" i="10" s="1"/>
  <c r="O101" i="10"/>
  <c r="Q101" i="10" s="1"/>
  <c r="S101" i="10" s="1"/>
  <c r="U101" i="10" s="1"/>
  <c r="W101" i="10" s="1"/>
  <c r="Z101" i="10" s="1"/>
  <c r="AB101" i="10" s="1"/>
  <c r="AD101" i="10" s="1"/>
  <c r="AF101" i="10" s="1"/>
  <c r="AH101" i="10"/>
  <c r="AJ101" i="10" s="1"/>
  <c r="K102" i="10"/>
  <c r="M102" i="10" s="1"/>
  <c r="O102" i="10" s="1"/>
  <c r="Q102" i="10" s="1"/>
  <c r="S102" i="10" s="1"/>
  <c r="U102" i="10" s="1"/>
  <c r="W102" i="10" s="1"/>
  <c r="Z102" i="10" s="1"/>
  <c r="AB102" i="10" s="1"/>
  <c r="AD102" i="10" s="1"/>
  <c r="AF102" i="10" s="1"/>
  <c r="AH102" i="10" s="1"/>
  <c r="AJ102" i="10" s="1"/>
  <c r="C103" i="10"/>
  <c r="D103" i="10"/>
  <c r="D98" i="10" s="1"/>
  <c r="E103" i="10"/>
  <c r="E98" i="10" s="1"/>
  <c r="F103" i="10"/>
  <c r="F98" i="10" s="1"/>
  <c r="G103" i="10"/>
  <c r="G98" i="10" s="1"/>
  <c r="H103" i="10"/>
  <c r="I103" i="10"/>
  <c r="J103" i="10"/>
  <c r="K103" i="10"/>
  <c r="L103" i="10"/>
  <c r="M103" i="10"/>
  <c r="N103" i="10"/>
  <c r="P103" i="10"/>
  <c r="R103" i="10"/>
  <c r="T103" i="10"/>
  <c r="V103" i="10"/>
  <c r="V98" i="10" s="1"/>
  <c r="X103" i="10"/>
  <c r="Y103" i="10"/>
  <c r="AA103" i="10"/>
  <c r="AC103" i="10"/>
  <c r="AE103" i="10"/>
  <c r="AG103" i="10"/>
  <c r="AI103" i="10"/>
  <c r="AK103" i="10"/>
  <c r="AK98" i="10" s="1"/>
  <c r="AL103" i="10"/>
  <c r="AL98" i="10" s="1"/>
  <c r="AM103" i="10"/>
  <c r="K104" i="10"/>
  <c r="K29" i="10" s="1"/>
  <c r="M104" i="10"/>
  <c r="M29" i="10" s="1"/>
  <c r="C105" i="10"/>
  <c r="E105" i="10"/>
  <c r="I105" i="10"/>
  <c r="J105" i="10"/>
  <c r="R105" i="10"/>
  <c r="Y105" i="10"/>
  <c r="AA105" i="10"/>
  <c r="AC105" i="10"/>
  <c r="AG105" i="10"/>
  <c r="AI105" i="10"/>
  <c r="C106" i="10"/>
  <c r="D106" i="10"/>
  <c r="D105" i="10" s="1"/>
  <c r="E106" i="10"/>
  <c r="F106" i="10"/>
  <c r="F105" i="10" s="1"/>
  <c r="G106" i="10"/>
  <c r="G105" i="10" s="1"/>
  <c r="H106" i="10"/>
  <c r="H105" i="10" s="1"/>
  <c r="I106" i="10"/>
  <c r="J106" i="10"/>
  <c r="L106" i="10"/>
  <c r="L105" i="10" s="1"/>
  <c r="N106" i="10"/>
  <c r="N105" i="10" s="1"/>
  <c r="P106" i="10"/>
  <c r="P105" i="10" s="1"/>
  <c r="R106" i="10"/>
  <c r="T106" i="10"/>
  <c r="T105" i="10" s="1"/>
  <c r="V106" i="10"/>
  <c r="V105" i="10" s="1"/>
  <c r="X106" i="10"/>
  <c r="X105" i="10" s="1"/>
  <c r="Y106" i="10"/>
  <c r="AA106" i="10"/>
  <c r="AC106" i="10"/>
  <c r="AE106" i="10"/>
  <c r="AE105" i="10" s="1"/>
  <c r="AG106" i="10"/>
  <c r="AI106" i="10"/>
  <c r="AK106" i="10"/>
  <c r="AK105" i="10" s="1"/>
  <c r="AL106" i="10"/>
  <c r="AL105" i="10" s="1"/>
  <c r="AM106" i="10"/>
  <c r="AM105" i="10" s="1"/>
  <c r="K107" i="10"/>
  <c r="AA20" i="11"/>
  <c r="C22" i="11"/>
  <c r="D22" i="11"/>
  <c r="E22" i="11"/>
  <c r="E21" i="11" s="1"/>
  <c r="E20" i="11" s="1"/>
  <c r="F22" i="11"/>
  <c r="G22" i="11"/>
  <c r="I22" i="11"/>
  <c r="J22" i="11"/>
  <c r="L22" i="11"/>
  <c r="N22" i="11"/>
  <c r="P22" i="11"/>
  <c r="P21" i="11" s="1"/>
  <c r="R22" i="11"/>
  <c r="R21" i="11" s="1"/>
  <c r="R20" i="11" s="1"/>
  <c r="T22" i="11"/>
  <c r="V22" i="11"/>
  <c r="X22" i="11"/>
  <c r="X21" i="11" s="1"/>
  <c r="Y22" i="11"/>
  <c r="AA22" i="11"/>
  <c r="AA21" i="11" s="1"/>
  <c r="AC22" i="11"/>
  <c r="AC21" i="11" s="1"/>
  <c r="AE22" i="11"/>
  <c r="AE21" i="11" s="1"/>
  <c r="AE20" i="11" s="1"/>
  <c r="AE19" i="11" s="1"/>
  <c r="AG22" i="11"/>
  <c r="AI22" i="11"/>
  <c r="C23" i="11"/>
  <c r="D23" i="11"/>
  <c r="D21" i="11" s="1"/>
  <c r="D20" i="11" s="1"/>
  <c r="E23" i="11"/>
  <c r="F23" i="11"/>
  <c r="F21" i="11" s="1"/>
  <c r="G23" i="11"/>
  <c r="H23" i="11"/>
  <c r="I23" i="11"/>
  <c r="J23" i="11"/>
  <c r="L23" i="11"/>
  <c r="L21" i="11" s="1"/>
  <c r="L20" i="11" s="1"/>
  <c r="N23" i="11"/>
  <c r="N21" i="11" s="1"/>
  <c r="P23" i="11"/>
  <c r="R23" i="11"/>
  <c r="T23" i="11"/>
  <c r="T21" i="11" s="1"/>
  <c r="T20" i="11" s="1"/>
  <c r="V23" i="11"/>
  <c r="V21" i="11" s="1"/>
  <c r="X23" i="11"/>
  <c r="Y23" i="11"/>
  <c r="AA23" i="11"/>
  <c r="AC23" i="11"/>
  <c r="AE23" i="11"/>
  <c r="AF23" i="11"/>
  <c r="AG23" i="11"/>
  <c r="AI23" i="11"/>
  <c r="AK23" i="11"/>
  <c r="AL23" i="11"/>
  <c r="AM23" i="11"/>
  <c r="C24" i="11"/>
  <c r="D24" i="11"/>
  <c r="E24" i="11"/>
  <c r="F24" i="11"/>
  <c r="G24" i="11"/>
  <c r="G21" i="11" s="1"/>
  <c r="G20" i="11" s="1"/>
  <c r="H24" i="11"/>
  <c r="I24" i="11"/>
  <c r="J24" i="11"/>
  <c r="J21" i="11" s="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D25" i="11"/>
  <c r="E25" i="11"/>
  <c r="L25" i="11"/>
  <c r="T25" i="11"/>
  <c r="AC25" i="11"/>
  <c r="AK25" i="11"/>
  <c r="C26" i="11"/>
  <c r="D26" i="11"/>
  <c r="E26" i="11"/>
  <c r="F26" i="11"/>
  <c r="G26" i="11"/>
  <c r="G25" i="11" s="1"/>
  <c r="H26" i="11"/>
  <c r="H25" i="11" s="1"/>
  <c r="I26" i="11"/>
  <c r="J26" i="11"/>
  <c r="L26" i="11"/>
  <c r="N26" i="11"/>
  <c r="P26" i="11"/>
  <c r="P25" i="11" s="1"/>
  <c r="R26" i="11"/>
  <c r="T26" i="11"/>
  <c r="V26" i="11"/>
  <c r="X26" i="11"/>
  <c r="X25" i="11" s="1"/>
  <c r="Y26" i="11"/>
  <c r="AA26" i="11"/>
  <c r="AC26" i="11"/>
  <c r="AE26" i="11"/>
  <c r="AE25" i="11" s="1"/>
  <c r="AF26" i="11"/>
  <c r="AF25" i="11" s="1"/>
  <c r="AG26" i="11"/>
  <c r="AI26" i="11"/>
  <c r="AK26" i="11"/>
  <c r="AL26" i="11"/>
  <c r="AM26" i="11"/>
  <c r="AM25" i="11" s="1"/>
  <c r="C27" i="11"/>
  <c r="C25" i="11" s="1"/>
  <c r="D27" i="11"/>
  <c r="E27" i="11"/>
  <c r="F27" i="11"/>
  <c r="G27" i="11"/>
  <c r="H27" i="11"/>
  <c r="I27" i="11"/>
  <c r="J27" i="11"/>
  <c r="J25" i="11" s="1"/>
  <c r="K27" i="11"/>
  <c r="L27" i="11"/>
  <c r="N27" i="11"/>
  <c r="P27" i="11"/>
  <c r="R27" i="11"/>
  <c r="R25" i="11" s="1"/>
  <c r="T27" i="11"/>
  <c r="V27" i="11"/>
  <c r="X27" i="11"/>
  <c r="Y27" i="11"/>
  <c r="Y25" i="11" s="1"/>
  <c r="AA27" i="11"/>
  <c r="AA25" i="11" s="1"/>
  <c r="AC27" i="11"/>
  <c r="AE27" i="11"/>
  <c r="AF27" i="11"/>
  <c r="AG27" i="11"/>
  <c r="AG25" i="11" s="1"/>
  <c r="AI27" i="11"/>
  <c r="AI25" i="11" s="1"/>
  <c r="AK27" i="11"/>
  <c r="AL27" i="11"/>
  <c r="AM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C29" i="11"/>
  <c r="D29" i="11"/>
  <c r="E29" i="11"/>
  <c r="F29" i="11"/>
  <c r="G29" i="11"/>
  <c r="H29" i="11"/>
  <c r="I29" i="11"/>
  <c r="J29" i="11"/>
  <c r="L29" i="11"/>
  <c r="N29" i="11"/>
  <c r="P29" i="11"/>
  <c r="R29" i="11"/>
  <c r="T29" i="11"/>
  <c r="V29" i="11"/>
  <c r="X29" i="11"/>
  <c r="Y29" i="11"/>
  <c r="AA29" i="11"/>
  <c r="AC29" i="11"/>
  <c r="AE29" i="11"/>
  <c r="AF29" i="11"/>
  <c r="AG29" i="11"/>
  <c r="AI29" i="11"/>
  <c r="AK29" i="11"/>
  <c r="AL29" i="11"/>
  <c r="AM29" i="11"/>
  <c r="C30" i="11"/>
  <c r="D30" i="11"/>
  <c r="I30" i="11"/>
  <c r="J30" i="11"/>
  <c r="K30" i="11"/>
  <c r="L30" i="11"/>
  <c r="R30" i="11"/>
  <c r="T30" i="11"/>
  <c r="Y30" i="11"/>
  <c r="AA30" i="11"/>
  <c r="AG30" i="11"/>
  <c r="AI30" i="11"/>
  <c r="C31" i="11"/>
  <c r="D31" i="11"/>
  <c r="E31" i="11"/>
  <c r="E30" i="11" s="1"/>
  <c r="F31" i="11"/>
  <c r="F30" i="11" s="1"/>
  <c r="G31" i="11"/>
  <c r="G30" i="11" s="1"/>
  <c r="H31" i="11"/>
  <c r="I31" i="11"/>
  <c r="J31" i="11"/>
  <c r="K31" i="11"/>
  <c r="L31" i="11"/>
  <c r="M31" i="11"/>
  <c r="N31" i="11"/>
  <c r="P31" i="11"/>
  <c r="R31" i="11"/>
  <c r="T31" i="11"/>
  <c r="V31" i="11"/>
  <c r="X31" i="11"/>
  <c r="Y31" i="11"/>
  <c r="AA31" i="11"/>
  <c r="AC31" i="11"/>
  <c r="AC30" i="11" s="1"/>
  <c r="AE31" i="11"/>
  <c r="AE30" i="11" s="1"/>
  <c r="AF31" i="11"/>
  <c r="AG31" i="11"/>
  <c r="AI31" i="11"/>
  <c r="AK31" i="11"/>
  <c r="AK30" i="11" s="1"/>
  <c r="AL31" i="11"/>
  <c r="AM31" i="11"/>
  <c r="AM30" i="11" s="1"/>
  <c r="K32" i="11"/>
  <c r="M32" i="11"/>
  <c r="O32" i="11" s="1"/>
  <c r="AH32" i="11"/>
  <c r="C34" i="11"/>
  <c r="D34" i="11"/>
  <c r="E34" i="11"/>
  <c r="F34" i="11"/>
  <c r="G34" i="11"/>
  <c r="H34" i="11"/>
  <c r="H30" i="11" s="1"/>
  <c r="I34" i="11"/>
  <c r="J34" i="11"/>
  <c r="K34" i="11"/>
  <c r="L34" i="11"/>
  <c r="N34" i="11"/>
  <c r="P34" i="11"/>
  <c r="P30" i="11" s="1"/>
  <c r="R34" i="11"/>
  <c r="T34" i="11"/>
  <c r="V34" i="11"/>
  <c r="X34" i="11"/>
  <c r="X30" i="11" s="1"/>
  <c r="Y34" i="11"/>
  <c r="AA34" i="11"/>
  <c r="AC34" i="11"/>
  <c r="AE34" i="11"/>
  <c r="AF34" i="11"/>
  <c r="AF30" i="11" s="1"/>
  <c r="AG34" i="11"/>
  <c r="AI34" i="11"/>
  <c r="AJ34" i="11"/>
  <c r="AK34" i="11"/>
  <c r="AL34" i="11"/>
  <c r="AM34" i="11"/>
  <c r="K35" i="11"/>
  <c r="AH35" i="11"/>
  <c r="AH29" i="11" s="1"/>
  <c r="AJ35" i="11"/>
  <c r="D36" i="11"/>
  <c r="E36" i="11"/>
  <c r="L36" i="11"/>
  <c r="T36" i="11"/>
  <c r="AC36" i="11"/>
  <c r="C37" i="11"/>
  <c r="E37" i="11"/>
  <c r="F37" i="11"/>
  <c r="F36" i="11" s="1"/>
  <c r="G37" i="11"/>
  <c r="G36" i="11" s="1"/>
  <c r="H37" i="11"/>
  <c r="H36" i="11" s="1"/>
  <c r="I37" i="11"/>
  <c r="J37" i="11"/>
  <c r="L37" i="11"/>
  <c r="N37" i="11"/>
  <c r="N36" i="11" s="1"/>
  <c r="P37" i="11"/>
  <c r="P36" i="11" s="1"/>
  <c r="R37" i="11"/>
  <c r="T37" i="11"/>
  <c r="V37" i="11"/>
  <c r="V36" i="11" s="1"/>
  <c r="X37" i="11"/>
  <c r="X36" i="11" s="1"/>
  <c r="Y37" i="11"/>
  <c r="Y36" i="11" s="1"/>
  <c r="AA37" i="11"/>
  <c r="AC37" i="11"/>
  <c r="AE37" i="11"/>
  <c r="AE36" i="11" s="1"/>
  <c r="AG37" i="11"/>
  <c r="AG36" i="11" s="1"/>
  <c r="AI37" i="11"/>
  <c r="H38" i="11"/>
  <c r="H22" i="11" s="1"/>
  <c r="H21" i="11" s="1"/>
  <c r="H20" i="11" s="1"/>
  <c r="K38" i="11"/>
  <c r="C39" i="11"/>
  <c r="C36" i="11" s="1"/>
  <c r="D39" i="11"/>
  <c r="E39" i="11"/>
  <c r="F39" i="11"/>
  <c r="G39" i="11"/>
  <c r="H39" i="11"/>
  <c r="I39" i="11"/>
  <c r="J39" i="11"/>
  <c r="J36" i="11" s="1"/>
  <c r="K39" i="11"/>
  <c r="L39" i="11"/>
  <c r="N39" i="11"/>
  <c r="P39" i="11"/>
  <c r="R39" i="11"/>
  <c r="R36" i="11" s="1"/>
  <c r="T39" i="11"/>
  <c r="V39" i="11"/>
  <c r="X39" i="11"/>
  <c r="Y39" i="11"/>
  <c r="AA39" i="11"/>
  <c r="AA36" i="11" s="1"/>
  <c r="AC39" i="11"/>
  <c r="AE39" i="11"/>
  <c r="AF39" i="11"/>
  <c r="AG39" i="11"/>
  <c r="AI39" i="11"/>
  <c r="AI36" i="11" s="1"/>
  <c r="AK39" i="11"/>
  <c r="AL39" i="11"/>
  <c r="AM39" i="11"/>
  <c r="K40" i="11"/>
  <c r="M40" i="11"/>
  <c r="M27" i="11" s="1"/>
  <c r="O40" i="11"/>
  <c r="O27" i="11" s="1"/>
  <c r="Q40" i="11"/>
  <c r="AH40" i="11"/>
  <c r="AH27" i="11" s="1"/>
  <c r="AJ40" i="11"/>
  <c r="K42" i="11"/>
  <c r="M42" i="11"/>
  <c r="M39" i="11" s="1"/>
  <c r="AH42" i="11"/>
  <c r="AJ42" i="11" s="1"/>
  <c r="AJ39" i="11" s="1"/>
  <c r="C43" i="11"/>
  <c r="D43" i="11"/>
  <c r="E43" i="11"/>
  <c r="F43" i="11"/>
  <c r="L43" i="11"/>
  <c r="N43" i="11"/>
  <c r="T43" i="11"/>
  <c r="V43" i="11"/>
  <c r="AA43" i="11"/>
  <c r="AC43" i="11"/>
  <c r="AI43" i="11"/>
  <c r="AK43" i="11"/>
  <c r="AL43" i="11"/>
  <c r="C44" i="11"/>
  <c r="D44" i="11"/>
  <c r="E44" i="11"/>
  <c r="F44" i="11"/>
  <c r="G44" i="11"/>
  <c r="G43" i="11" s="1"/>
  <c r="H44" i="11"/>
  <c r="H43" i="11" s="1"/>
  <c r="I44" i="11"/>
  <c r="I43" i="11" s="1"/>
  <c r="J44" i="11"/>
  <c r="L44" i="11"/>
  <c r="N44" i="11"/>
  <c r="P44" i="11"/>
  <c r="P43" i="11" s="1"/>
  <c r="R44" i="11"/>
  <c r="T44" i="11"/>
  <c r="V44" i="11"/>
  <c r="X44" i="11"/>
  <c r="X43" i="11" s="1"/>
  <c r="Y44" i="11"/>
  <c r="Y43" i="11" s="1"/>
  <c r="AA44" i="11"/>
  <c r="AC44" i="11"/>
  <c r="AE44" i="11"/>
  <c r="AE43" i="11" s="1"/>
  <c r="AF44" i="11"/>
  <c r="AG44" i="11"/>
  <c r="AG43" i="11" s="1"/>
  <c r="AI44" i="11"/>
  <c r="AK44" i="11"/>
  <c r="AL44" i="11"/>
  <c r="AM44" i="11"/>
  <c r="AM43" i="11" s="1"/>
  <c r="K45" i="11"/>
  <c r="K44" i="11" s="1"/>
  <c r="M45" i="11"/>
  <c r="AH45" i="11"/>
  <c r="AH44" i="11" s="1"/>
  <c r="AJ45" i="11"/>
  <c r="AJ44" i="11" s="1"/>
  <c r="C46" i="11"/>
  <c r="D46" i="11"/>
  <c r="E46" i="11"/>
  <c r="F46" i="11"/>
  <c r="G46" i="11"/>
  <c r="H46" i="11"/>
  <c r="I46" i="11"/>
  <c r="J46" i="11"/>
  <c r="J43" i="11" s="1"/>
  <c r="L46" i="11"/>
  <c r="N46" i="11"/>
  <c r="P46" i="11"/>
  <c r="R46" i="11"/>
  <c r="R43" i="11" s="1"/>
  <c r="T46" i="11"/>
  <c r="V46" i="11"/>
  <c r="X46" i="11"/>
  <c r="Y46" i="11"/>
  <c r="AA46" i="11"/>
  <c r="AC46" i="11"/>
  <c r="AE46" i="11"/>
  <c r="AF46" i="11"/>
  <c r="AG46" i="11"/>
  <c r="AI46" i="11"/>
  <c r="AK46" i="11"/>
  <c r="AL46" i="11"/>
  <c r="AM46" i="11"/>
  <c r="K47" i="11"/>
  <c r="AH47" i="11"/>
  <c r="AH26" i="11" s="1"/>
  <c r="AH25" i="11" s="1"/>
  <c r="K48" i="11"/>
  <c r="M48" i="11"/>
  <c r="O48" i="11"/>
  <c r="Q48" i="11"/>
  <c r="S48" i="11"/>
  <c r="U48" i="11" s="1"/>
  <c r="W48" i="11" s="1"/>
  <c r="Z48" i="11" s="1"/>
  <c r="AB48" i="11" s="1"/>
  <c r="AD48" i="11" s="1"/>
  <c r="AH48" i="11"/>
  <c r="AJ48" i="11"/>
  <c r="C49" i="11"/>
  <c r="H49" i="11"/>
  <c r="J49" i="11"/>
  <c r="P49" i="11"/>
  <c r="R49" i="11"/>
  <c r="X49" i="11"/>
  <c r="AA49" i="11"/>
  <c r="C50" i="11"/>
  <c r="D50" i="11"/>
  <c r="E50" i="11"/>
  <c r="E49" i="11" s="1"/>
  <c r="F50" i="11"/>
  <c r="F49" i="11" s="1"/>
  <c r="G50" i="11"/>
  <c r="H50" i="11"/>
  <c r="I50" i="11"/>
  <c r="J50" i="11"/>
  <c r="L50" i="11"/>
  <c r="N50" i="11"/>
  <c r="N49" i="11" s="1"/>
  <c r="P50" i="11"/>
  <c r="R50" i="11"/>
  <c r="T50" i="11"/>
  <c r="V50" i="11"/>
  <c r="V49" i="11" s="1"/>
  <c r="X50" i="11"/>
  <c r="Y50" i="11"/>
  <c r="AA50" i="11"/>
  <c r="AC50" i="11"/>
  <c r="AC49" i="11" s="1"/>
  <c r="AE50" i="11"/>
  <c r="AE49" i="11" s="1"/>
  <c r="AG50" i="11"/>
  <c r="AI50" i="11"/>
  <c r="AK50" i="11"/>
  <c r="AK49" i="11" s="1"/>
  <c r="AL50" i="11"/>
  <c r="AL49" i="11" s="1"/>
  <c r="AM50" i="11"/>
  <c r="AM49" i="11" s="1"/>
  <c r="K51" i="11"/>
  <c r="M51" i="11" s="1"/>
  <c r="AH51" i="11"/>
  <c r="AJ51" i="11"/>
  <c r="K52" i="11"/>
  <c r="K50" i="11" s="1"/>
  <c r="M52" i="11"/>
  <c r="O52" i="11"/>
  <c r="Q52" i="11" s="1"/>
  <c r="S52" i="11" s="1"/>
  <c r="U52" i="11" s="1"/>
  <c r="W52" i="11" s="1"/>
  <c r="Z52" i="11" s="1"/>
  <c r="AB52" i="11" s="1"/>
  <c r="AD52" i="11" s="1"/>
  <c r="AF52" i="11" s="1"/>
  <c r="K53" i="11"/>
  <c r="M53" i="11" s="1"/>
  <c r="AH53" i="11"/>
  <c r="AH23" i="11" s="1"/>
  <c r="AJ53" i="11"/>
  <c r="AJ23" i="11" s="1"/>
  <c r="C54" i="11"/>
  <c r="D54" i="11"/>
  <c r="E54" i="11"/>
  <c r="F54" i="11"/>
  <c r="G54" i="11"/>
  <c r="G49" i="11" s="1"/>
  <c r="H54" i="11"/>
  <c r="I54" i="11"/>
  <c r="I49" i="11" s="1"/>
  <c r="J54" i="11"/>
  <c r="K54" i="11"/>
  <c r="L54" i="11"/>
  <c r="N54" i="11"/>
  <c r="P54" i="11"/>
  <c r="R54" i="11"/>
  <c r="T54" i="11"/>
  <c r="V54" i="11"/>
  <c r="X54" i="11"/>
  <c r="Y54" i="11"/>
  <c r="Y49" i="11" s="1"/>
  <c r="AA54" i="11"/>
  <c r="AC54" i="11"/>
  <c r="AE54" i="11"/>
  <c r="AF54" i="11"/>
  <c r="AG54" i="11"/>
  <c r="AG49" i="11" s="1"/>
  <c r="AI54" i="11"/>
  <c r="AI49" i="11" s="1"/>
  <c r="AJ54" i="11"/>
  <c r="AK54" i="11"/>
  <c r="AL54" i="11"/>
  <c r="AM54" i="11"/>
  <c r="K55" i="11"/>
  <c r="M55" i="11"/>
  <c r="M54" i="11" s="1"/>
  <c r="O55" i="11"/>
  <c r="O54" i="11" s="1"/>
  <c r="Q55" i="11"/>
  <c r="Q54" i="11" s="1"/>
  <c r="S55" i="11"/>
  <c r="AH55" i="11"/>
  <c r="AH54" i="11" s="1"/>
  <c r="AJ55" i="11"/>
  <c r="K56" i="11"/>
  <c r="M56" i="11" s="1"/>
  <c r="O56" i="11" s="1"/>
  <c r="Q56" i="11" s="1"/>
  <c r="S56" i="11" s="1"/>
  <c r="U56" i="11" s="1"/>
  <c r="W56" i="11" s="1"/>
  <c r="Z56" i="11"/>
  <c r="AB56" i="11" s="1"/>
  <c r="AD56" i="11" s="1"/>
  <c r="AH56" i="11"/>
  <c r="AJ56" i="11" s="1"/>
  <c r="H18" i="12"/>
  <c r="P18" i="12"/>
  <c r="X18" i="12"/>
  <c r="AG18" i="12"/>
  <c r="AG17" i="12" s="1"/>
  <c r="C19" i="12"/>
  <c r="C18" i="12" s="1"/>
  <c r="D19" i="12"/>
  <c r="D18" i="12" s="1"/>
  <c r="D17" i="12" s="1"/>
  <c r="E19" i="12"/>
  <c r="E18" i="12" s="1"/>
  <c r="F19" i="12"/>
  <c r="G19" i="12"/>
  <c r="H19" i="12"/>
  <c r="I19" i="12"/>
  <c r="J19" i="12"/>
  <c r="L19" i="12"/>
  <c r="L18" i="12" s="1"/>
  <c r="N19" i="12"/>
  <c r="P19" i="12"/>
  <c r="R19" i="12"/>
  <c r="T19" i="12"/>
  <c r="T18" i="12" s="1"/>
  <c r="T17" i="12" s="1"/>
  <c r="V19" i="12"/>
  <c r="X19" i="12"/>
  <c r="Y19" i="12"/>
  <c r="AA19" i="12"/>
  <c r="AA18" i="12" s="1"/>
  <c r="AC19" i="12"/>
  <c r="AC18" i="12" s="1"/>
  <c r="AE19" i="12"/>
  <c r="AG19" i="12"/>
  <c r="AI19" i="12"/>
  <c r="AI18" i="12" s="1"/>
  <c r="AI17" i="12" s="1"/>
  <c r="AK19" i="12"/>
  <c r="AL19" i="12"/>
  <c r="AM19" i="12"/>
  <c r="C20" i="12"/>
  <c r="D20" i="12"/>
  <c r="E20" i="12"/>
  <c r="F20" i="12"/>
  <c r="F18" i="12" s="1"/>
  <c r="F17" i="12" s="1"/>
  <c r="G20" i="12"/>
  <c r="G18" i="12" s="1"/>
  <c r="H20" i="12"/>
  <c r="I20" i="12"/>
  <c r="J20" i="12"/>
  <c r="L20" i="12"/>
  <c r="N20" i="12"/>
  <c r="N18" i="12" s="1"/>
  <c r="P20" i="12"/>
  <c r="R20" i="12"/>
  <c r="T20" i="12"/>
  <c r="V20" i="12"/>
  <c r="V18" i="12" s="1"/>
  <c r="X20" i="12"/>
  <c r="Y20" i="12"/>
  <c r="AA20" i="12"/>
  <c r="AC20" i="12"/>
  <c r="AE20" i="12"/>
  <c r="AE18" i="12" s="1"/>
  <c r="AE17" i="12" s="1"/>
  <c r="AE16" i="12" s="1"/>
  <c r="AG20" i="12"/>
  <c r="AI20" i="12"/>
  <c r="AK20" i="12"/>
  <c r="AL20" i="12"/>
  <c r="AM20" i="12"/>
  <c r="C21" i="12"/>
  <c r="D21" i="12"/>
  <c r="E21" i="12"/>
  <c r="F21" i="12"/>
  <c r="G21" i="12"/>
  <c r="H21" i="12"/>
  <c r="I21" i="12"/>
  <c r="I18" i="12" s="1"/>
  <c r="I17" i="12" s="1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X21" i="12"/>
  <c r="Y21" i="12"/>
  <c r="Y18" i="12" s="1"/>
  <c r="Y17" i="12" s="1"/>
  <c r="AA21" i="12"/>
  <c r="AC21" i="12"/>
  <c r="AE21" i="12"/>
  <c r="AG21" i="12"/>
  <c r="AI21" i="12"/>
  <c r="D22" i="12"/>
  <c r="L22" i="12"/>
  <c r="T22" i="12"/>
  <c r="C23" i="12"/>
  <c r="D23" i="12"/>
  <c r="E23" i="12"/>
  <c r="F23" i="12"/>
  <c r="F22" i="12" s="1"/>
  <c r="G23" i="12"/>
  <c r="G22" i="12" s="1"/>
  <c r="H23" i="12"/>
  <c r="H22" i="12" s="1"/>
  <c r="I23" i="12"/>
  <c r="I22" i="12" s="1"/>
  <c r="J23" i="12"/>
  <c r="L23" i="12"/>
  <c r="N23" i="12"/>
  <c r="N22" i="12" s="1"/>
  <c r="P23" i="12"/>
  <c r="P22" i="12" s="1"/>
  <c r="R23" i="12"/>
  <c r="T23" i="12"/>
  <c r="V23" i="12"/>
  <c r="X23" i="12"/>
  <c r="X22" i="12" s="1"/>
  <c r="Y23" i="12"/>
  <c r="Y22" i="12" s="1"/>
  <c r="AA23" i="12"/>
  <c r="AC23" i="12"/>
  <c r="AE23" i="12"/>
  <c r="AE22" i="12" s="1"/>
  <c r="AG23" i="12"/>
  <c r="AG22" i="12" s="1"/>
  <c r="AI23" i="12"/>
  <c r="AK23" i="12"/>
  <c r="AL23" i="12"/>
  <c r="AL22" i="12" s="1"/>
  <c r="AM23" i="12"/>
  <c r="AM22" i="12" s="1"/>
  <c r="C24" i="12"/>
  <c r="C22" i="12" s="1"/>
  <c r="D24" i="12"/>
  <c r="E24" i="12"/>
  <c r="F24" i="12"/>
  <c r="G24" i="12"/>
  <c r="H24" i="12"/>
  <c r="I24" i="12"/>
  <c r="J24" i="12"/>
  <c r="J22" i="12" s="1"/>
  <c r="L24" i="12"/>
  <c r="N24" i="12"/>
  <c r="P24" i="12"/>
  <c r="R24" i="12"/>
  <c r="R22" i="12" s="1"/>
  <c r="T24" i="12"/>
  <c r="V24" i="12"/>
  <c r="X24" i="12"/>
  <c r="Y24" i="12"/>
  <c r="AA24" i="12"/>
  <c r="AA22" i="12" s="1"/>
  <c r="AC24" i="12"/>
  <c r="AE24" i="12"/>
  <c r="AG24" i="12"/>
  <c r="AI24" i="12"/>
  <c r="AI22" i="12" s="1"/>
  <c r="AK24" i="12"/>
  <c r="AL24" i="12"/>
  <c r="AM24" i="12"/>
  <c r="C25" i="12"/>
  <c r="D25" i="12"/>
  <c r="E25" i="12"/>
  <c r="E22" i="12" s="1"/>
  <c r="E17" i="12" s="1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C22" i="12" s="1"/>
  <c r="AD25" i="12"/>
  <c r="AE25" i="12"/>
  <c r="AF25" i="12"/>
  <c r="AG25" i="12"/>
  <c r="AH25" i="12"/>
  <c r="AI25" i="12"/>
  <c r="AJ25" i="12"/>
  <c r="AK25" i="12"/>
  <c r="AK22" i="12" s="1"/>
  <c r="AL25" i="12"/>
  <c r="AM25" i="12"/>
  <c r="H26" i="12"/>
  <c r="I26" i="12"/>
  <c r="P26" i="12"/>
  <c r="X26" i="12"/>
  <c r="Y26" i="12"/>
  <c r="AG26" i="12"/>
  <c r="C27" i="12"/>
  <c r="C26" i="12" s="1"/>
  <c r="D27" i="12"/>
  <c r="D26" i="12" s="1"/>
  <c r="E27" i="12"/>
  <c r="F27" i="12"/>
  <c r="G27" i="12"/>
  <c r="H27" i="12"/>
  <c r="I27" i="12"/>
  <c r="J27" i="12"/>
  <c r="J26" i="12" s="1"/>
  <c r="K27" i="12"/>
  <c r="K26" i="12" s="1"/>
  <c r="L27" i="12"/>
  <c r="L26" i="12" s="1"/>
  <c r="N27" i="12"/>
  <c r="P27" i="12"/>
  <c r="R27" i="12"/>
  <c r="R26" i="12" s="1"/>
  <c r="T27" i="12"/>
  <c r="T26" i="12" s="1"/>
  <c r="V27" i="12"/>
  <c r="X27" i="12"/>
  <c r="Y27" i="12"/>
  <c r="AA27" i="12"/>
  <c r="AA26" i="12" s="1"/>
  <c r="AC27" i="12"/>
  <c r="AE27" i="12"/>
  <c r="AG27" i="12"/>
  <c r="AI27" i="12"/>
  <c r="AI26" i="12" s="1"/>
  <c r="K28" i="12"/>
  <c r="M28" i="12"/>
  <c r="O28" i="12"/>
  <c r="Q28" i="12"/>
  <c r="S28" i="12"/>
  <c r="O29" i="12"/>
  <c r="W29" i="12"/>
  <c r="Z29" i="12" s="1"/>
  <c r="AB29" i="12" s="1"/>
  <c r="C30" i="12"/>
  <c r="D30" i="12"/>
  <c r="E30" i="12"/>
  <c r="F30" i="12"/>
  <c r="F26" i="12" s="1"/>
  <c r="G30" i="12"/>
  <c r="G26" i="12" s="1"/>
  <c r="H30" i="12"/>
  <c r="I30" i="12"/>
  <c r="J30" i="12"/>
  <c r="L30" i="12"/>
  <c r="M30" i="12"/>
  <c r="N30" i="12"/>
  <c r="N26" i="12" s="1"/>
  <c r="P30" i="12"/>
  <c r="R30" i="12"/>
  <c r="T30" i="12"/>
  <c r="V30" i="12"/>
  <c r="V26" i="12" s="1"/>
  <c r="X30" i="12"/>
  <c r="Y30" i="12"/>
  <c r="AA30" i="12"/>
  <c r="AC30" i="12"/>
  <c r="AE30" i="12"/>
  <c r="AE26" i="12" s="1"/>
  <c r="AG30" i="12"/>
  <c r="AI30" i="12"/>
  <c r="AK30" i="12"/>
  <c r="AL30" i="12"/>
  <c r="AM30" i="12"/>
  <c r="K31" i="12"/>
  <c r="K30" i="12" s="1"/>
  <c r="M31" i="12"/>
  <c r="C33" i="12"/>
  <c r="D33" i="12"/>
  <c r="E33" i="12"/>
  <c r="J33" i="12"/>
  <c r="L33" i="12"/>
  <c r="R33" i="12"/>
  <c r="T33" i="12"/>
  <c r="AA33" i="12"/>
  <c r="AC33" i="12"/>
  <c r="AI33" i="12"/>
  <c r="C34" i="12"/>
  <c r="D34" i="12"/>
  <c r="E34" i="12"/>
  <c r="F34" i="12"/>
  <c r="F33" i="12" s="1"/>
  <c r="G34" i="12"/>
  <c r="G33" i="12" s="1"/>
  <c r="H34" i="12"/>
  <c r="H33" i="12" s="1"/>
  <c r="I34" i="12"/>
  <c r="I33" i="12" s="1"/>
  <c r="J34" i="12"/>
  <c r="L34" i="12"/>
  <c r="N34" i="12"/>
  <c r="N33" i="12" s="1"/>
  <c r="P34" i="12"/>
  <c r="P33" i="12" s="1"/>
  <c r="R34" i="12"/>
  <c r="T34" i="12"/>
  <c r="V34" i="12"/>
  <c r="V33" i="12" s="1"/>
  <c r="X34" i="12"/>
  <c r="X33" i="12" s="1"/>
  <c r="Y34" i="12"/>
  <c r="Y33" i="12" s="1"/>
  <c r="AA34" i="12"/>
  <c r="AC34" i="12"/>
  <c r="AE34" i="12"/>
  <c r="AE33" i="12" s="1"/>
  <c r="AG34" i="12"/>
  <c r="AG33" i="12" s="1"/>
  <c r="AI34" i="12"/>
  <c r="AK34" i="12"/>
  <c r="AK33" i="12" s="1"/>
  <c r="AL34" i="12"/>
  <c r="AL33" i="12" s="1"/>
  <c r="AM34" i="12"/>
  <c r="AM33" i="12" s="1"/>
  <c r="K35" i="12"/>
  <c r="C36" i="12"/>
  <c r="E36" i="12"/>
  <c r="F36" i="12"/>
  <c r="T36" i="12"/>
  <c r="AA36" i="12"/>
  <c r="AC36" i="12"/>
  <c r="AI36" i="12"/>
  <c r="AK36" i="12"/>
  <c r="AL36" i="12"/>
  <c r="C37" i="12"/>
  <c r="D37" i="12"/>
  <c r="E37" i="12"/>
  <c r="F37" i="12"/>
  <c r="G37" i="12"/>
  <c r="G36" i="12" s="1"/>
  <c r="H37" i="12"/>
  <c r="H36" i="12" s="1"/>
  <c r="I37" i="12"/>
  <c r="I36" i="12" s="1"/>
  <c r="J37" i="12"/>
  <c r="J36" i="12" s="1"/>
  <c r="L37" i="12"/>
  <c r="N37" i="12"/>
  <c r="N36" i="12" s="1"/>
  <c r="P37" i="12"/>
  <c r="R37" i="12"/>
  <c r="R36" i="12" s="1"/>
  <c r="T37" i="12"/>
  <c r="V37" i="12"/>
  <c r="V36" i="12" s="1"/>
  <c r="X37" i="12"/>
  <c r="Y37" i="12"/>
  <c r="AA37" i="12"/>
  <c r="AC37" i="12"/>
  <c r="AE37" i="12"/>
  <c r="AE36" i="12" s="1"/>
  <c r="AG37" i="12"/>
  <c r="AI37" i="12"/>
  <c r="AK37" i="12"/>
  <c r="AL37" i="12"/>
  <c r="AM37" i="12"/>
  <c r="AM36" i="12" s="1"/>
  <c r="K38" i="12"/>
  <c r="K39" i="12"/>
  <c r="K20" i="12" s="1"/>
  <c r="M39" i="12"/>
  <c r="M20" i="12" s="1"/>
  <c r="C40" i="12"/>
  <c r="D40" i="12"/>
  <c r="D36" i="12" s="1"/>
  <c r="E40" i="12"/>
  <c r="F40" i="12"/>
  <c r="G40" i="12"/>
  <c r="H40" i="12"/>
  <c r="I40" i="12"/>
  <c r="J40" i="12"/>
  <c r="L40" i="12"/>
  <c r="L36" i="12" s="1"/>
  <c r="N40" i="12"/>
  <c r="P40" i="12"/>
  <c r="R40" i="12"/>
  <c r="T40" i="12"/>
  <c r="V40" i="12"/>
  <c r="X40" i="12"/>
  <c r="Y40" i="12"/>
  <c r="AA40" i="12"/>
  <c r="AC40" i="12"/>
  <c r="AE40" i="12"/>
  <c r="AG40" i="12"/>
  <c r="AI40" i="12"/>
  <c r="AK40" i="12"/>
  <c r="AL40" i="12"/>
  <c r="AM40" i="12"/>
  <c r="K41" i="12"/>
  <c r="K42" i="12"/>
  <c r="M42" i="12" s="1"/>
  <c r="O42" i="12" s="1"/>
  <c r="Q42" i="12" s="1"/>
  <c r="S42" i="12" s="1"/>
  <c r="U42" i="12" s="1"/>
  <c r="W42" i="12" s="1"/>
  <c r="Z42" i="12" s="1"/>
  <c r="AB42" i="12" s="1"/>
  <c r="AD42" i="12" s="1"/>
  <c r="AF42" i="12" s="1"/>
  <c r="AH42" i="12"/>
  <c r="AJ42" i="12" s="1"/>
  <c r="H43" i="12"/>
  <c r="G17" i="13"/>
  <c r="H17" i="13"/>
  <c r="P17" i="13"/>
  <c r="X17" i="13"/>
  <c r="Y17" i="13"/>
  <c r="AA17" i="13"/>
  <c r="AL17" i="13"/>
  <c r="AM17" i="13"/>
  <c r="C18" i="13"/>
  <c r="C17" i="13" s="1"/>
  <c r="D18" i="13"/>
  <c r="E18" i="13"/>
  <c r="E17" i="13" s="1"/>
  <c r="F18" i="13"/>
  <c r="F17" i="13" s="1"/>
  <c r="G18" i="13"/>
  <c r="H18" i="13"/>
  <c r="I18" i="13"/>
  <c r="I17" i="13" s="1"/>
  <c r="J18" i="13"/>
  <c r="J17" i="13" s="1"/>
  <c r="K18" i="13"/>
  <c r="L18" i="13"/>
  <c r="N18" i="13"/>
  <c r="P18" i="13"/>
  <c r="R18" i="13"/>
  <c r="T18" i="13"/>
  <c r="T17" i="13" s="1"/>
  <c r="V18" i="13"/>
  <c r="V17" i="13" s="1"/>
  <c r="X18" i="13"/>
  <c r="Y18" i="13"/>
  <c r="AA18" i="13"/>
  <c r="AC18" i="13"/>
  <c r="AC17" i="13" s="1"/>
  <c r="AE18" i="13"/>
  <c r="AG18" i="13"/>
  <c r="AG17" i="13" s="1"/>
  <c r="AI18" i="13"/>
  <c r="AI17" i="13" s="1"/>
  <c r="AK18" i="13"/>
  <c r="AK17" i="13" s="1"/>
  <c r="AL18" i="13"/>
  <c r="AM18" i="13"/>
  <c r="S19" i="13"/>
  <c r="U19" i="13"/>
  <c r="W19" i="13" s="1"/>
  <c r="K20" i="13"/>
  <c r="M20" i="13" s="1"/>
  <c r="C21" i="13"/>
  <c r="D21" i="13"/>
  <c r="E21" i="13"/>
  <c r="F21" i="13"/>
  <c r="G21" i="13"/>
  <c r="H21" i="13"/>
  <c r="I21" i="13"/>
  <c r="K21" i="13" s="1"/>
  <c r="K17" i="13" s="1"/>
  <c r="J21" i="13"/>
  <c r="L21" i="13"/>
  <c r="N21" i="13"/>
  <c r="N17" i="13" s="1"/>
  <c r="P21" i="13"/>
  <c r="R21" i="13"/>
  <c r="T21" i="13"/>
  <c r="V21" i="13"/>
  <c r="X21" i="13"/>
  <c r="Y21" i="13"/>
  <c r="AA21" i="13"/>
  <c r="AC21" i="13"/>
  <c r="AE21" i="13"/>
  <c r="AE17" i="13" s="1"/>
  <c r="AE16" i="13" s="1"/>
  <c r="AG21" i="13"/>
  <c r="AI21" i="13"/>
  <c r="AK21" i="13"/>
  <c r="AL21" i="13"/>
  <c r="AM21" i="13"/>
  <c r="K22" i="13"/>
  <c r="M22" i="13"/>
  <c r="Z23" i="13"/>
  <c r="AF23" i="13"/>
  <c r="AH23" i="13" s="1"/>
  <c r="AJ23" i="13" s="1"/>
  <c r="S24" i="13"/>
  <c r="C17" i="14"/>
  <c r="F17" i="14"/>
  <c r="L17" i="14"/>
  <c r="N17" i="14"/>
  <c r="AI17" i="14"/>
  <c r="F18" i="14"/>
  <c r="G18" i="14"/>
  <c r="G17" i="14" s="1"/>
  <c r="I18" i="14"/>
  <c r="N18" i="14"/>
  <c r="R18" i="14"/>
  <c r="T18" i="14"/>
  <c r="T17" i="14" s="1"/>
  <c r="V18" i="14"/>
  <c r="V17" i="14" s="1"/>
  <c r="AE18" i="14"/>
  <c r="AE17" i="14" s="1"/>
  <c r="AE16" i="14" s="1"/>
  <c r="AG18" i="14"/>
  <c r="AG17" i="14" s="1"/>
  <c r="C20" i="14"/>
  <c r="C18" i="14" s="1"/>
  <c r="D20" i="14"/>
  <c r="D18" i="14" s="1"/>
  <c r="D17" i="14" s="1"/>
  <c r="E20" i="14"/>
  <c r="E18" i="14" s="1"/>
  <c r="E17" i="14" s="1"/>
  <c r="F20" i="14"/>
  <c r="G20" i="14"/>
  <c r="I20" i="14"/>
  <c r="J20" i="14"/>
  <c r="J18" i="14" s="1"/>
  <c r="J17" i="14" s="1"/>
  <c r="L20" i="14"/>
  <c r="L18" i="14" s="1"/>
  <c r="N20" i="14"/>
  <c r="P20" i="14"/>
  <c r="P18" i="14" s="1"/>
  <c r="R20" i="14"/>
  <c r="T20" i="14"/>
  <c r="V20" i="14"/>
  <c r="X20" i="14"/>
  <c r="X18" i="14" s="1"/>
  <c r="Y20" i="14"/>
  <c r="Y18" i="14" s="1"/>
  <c r="Y17" i="14" s="1"/>
  <c r="AA20" i="14"/>
  <c r="AA18" i="14" s="1"/>
  <c r="AC20" i="14"/>
  <c r="AC18" i="14" s="1"/>
  <c r="AC17" i="14" s="1"/>
  <c r="AE20" i="14"/>
  <c r="AG20" i="14"/>
  <c r="AI20" i="14"/>
  <c r="AI18" i="14" s="1"/>
  <c r="AM20" i="14"/>
  <c r="AM18" i="14" s="1"/>
  <c r="AM17" i="14" s="1"/>
  <c r="K21" i="14"/>
  <c r="K22" i="14"/>
  <c r="M22" i="14"/>
  <c r="O22" i="14"/>
  <c r="Q22" i="14" s="1"/>
  <c r="S22" i="14"/>
  <c r="U22" i="14" s="1"/>
  <c r="W22" i="14" s="1"/>
  <c r="Z22" i="14" s="1"/>
  <c r="AB22" i="14" s="1"/>
  <c r="AD22" i="14" s="1"/>
  <c r="AF22" i="14"/>
  <c r="AH22" i="14" s="1"/>
  <c r="AJ22" i="14" s="1"/>
  <c r="H23" i="14"/>
  <c r="H20" i="14" s="1"/>
  <c r="H18" i="14" s="1"/>
  <c r="K23" i="14"/>
  <c r="M23" i="14"/>
  <c r="O23" i="14" s="1"/>
  <c r="Q23" i="14" s="1"/>
  <c r="S23" i="14" s="1"/>
  <c r="U23" i="14"/>
  <c r="W23" i="14"/>
  <c r="Z23" i="14" s="1"/>
  <c r="AB23" i="14" s="1"/>
  <c r="C24" i="14"/>
  <c r="D24" i="14"/>
  <c r="E24" i="14"/>
  <c r="F24" i="14"/>
  <c r="G24" i="14"/>
  <c r="I24" i="14"/>
  <c r="J24" i="14"/>
  <c r="L24" i="14"/>
  <c r="N24" i="14"/>
  <c r="P24" i="14"/>
  <c r="R24" i="14"/>
  <c r="T24" i="14"/>
  <c r="V24" i="14"/>
  <c r="X24" i="14"/>
  <c r="Y24" i="14"/>
  <c r="AA24" i="14"/>
  <c r="AA17" i="14" s="1"/>
  <c r="AC24" i="14"/>
  <c r="AE24" i="14"/>
  <c r="AG24" i="14"/>
  <c r="AI24" i="14"/>
  <c r="AM24" i="14"/>
  <c r="H25" i="14"/>
  <c r="H24" i="14" s="1"/>
  <c r="K25" i="14"/>
  <c r="K24" i="14" s="1"/>
  <c r="K26" i="14"/>
  <c r="M26" i="14" s="1"/>
  <c r="O26" i="14" s="1"/>
  <c r="Q26" i="14" s="1"/>
  <c r="S26" i="14" s="1"/>
  <c r="U26" i="14" s="1"/>
  <c r="W26" i="14" s="1"/>
  <c r="Z26" i="14" s="1"/>
  <c r="AB26" i="14"/>
  <c r="AD26" i="14"/>
  <c r="AF26" i="14" s="1"/>
  <c r="AH26" i="14" s="1"/>
  <c r="AJ26" i="14" s="1"/>
  <c r="AL17" i="15"/>
  <c r="AM17" i="15"/>
  <c r="I18" i="15"/>
  <c r="P18" i="15"/>
  <c r="X18" i="15"/>
  <c r="X17" i="15" s="1"/>
  <c r="Y18" i="15"/>
  <c r="Y17" i="15" s="1"/>
  <c r="AG18" i="15"/>
  <c r="AK18" i="15"/>
  <c r="AL18" i="15"/>
  <c r="AM18" i="15"/>
  <c r="C19" i="15"/>
  <c r="C18" i="15" s="1"/>
  <c r="D19" i="15"/>
  <c r="D18" i="15" s="1"/>
  <c r="E19" i="15"/>
  <c r="E18" i="15" s="1"/>
  <c r="E17" i="15" s="1"/>
  <c r="F19" i="15"/>
  <c r="F18" i="15" s="1"/>
  <c r="F17" i="15" s="1"/>
  <c r="G19" i="15"/>
  <c r="G18" i="15" s="1"/>
  <c r="G17" i="15" s="1"/>
  <c r="H19" i="15"/>
  <c r="I19" i="15"/>
  <c r="J19" i="15"/>
  <c r="K19" i="15"/>
  <c r="L19" i="15"/>
  <c r="L18" i="15" s="1"/>
  <c r="N19" i="15"/>
  <c r="N18" i="15" s="1"/>
  <c r="N17" i="15" s="1"/>
  <c r="P19" i="15"/>
  <c r="R19" i="15"/>
  <c r="T19" i="15"/>
  <c r="T18" i="15" s="1"/>
  <c r="V19" i="15"/>
  <c r="V18" i="15" s="1"/>
  <c r="V17" i="15" s="1"/>
  <c r="X19" i="15"/>
  <c r="Y19" i="15"/>
  <c r="AA19" i="15"/>
  <c r="AA18" i="15" s="1"/>
  <c r="AC19" i="15"/>
  <c r="AC18" i="15" s="1"/>
  <c r="AC17" i="15" s="1"/>
  <c r="AE19" i="15"/>
  <c r="AE18" i="15" s="1"/>
  <c r="AG19" i="15"/>
  <c r="AI19" i="15"/>
  <c r="K20" i="15"/>
  <c r="M20" i="15" s="1"/>
  <c r="O20" i="15" s="1"/>
  <c r="K21" i="15"/>
  <c r="M21" i="15"/>
  <c r="O21" i="15" s="1"/>
  <c r="Q21" i="15" s="1"/>
  <c r="S21" i="15" s="1"/>
  <c r="U21" i="15" s="1"/>
  <c r="W21" i="15" s="1"/>
  <c r="Z21" i="15" s="1"/>
  <c r="AB21" i="15" s="1"/>
  <c r="AD21" i="15" s="1"/>
  <c r="AF21" i="15" s="1"/>
  <c r="AH21" i="15" s="1"/>
  <c r="AJ21" i="15" s="1"/>
  <c r="K22" i="15"/>
  <c r="M22" i="15"/>
  <c r="O22" i="15" s="1"/>
  <c r="Q22" i="15" s="1"/>
  <c r="S22" i="15" s="1"/>
  <c r="U22" i="15" s="1"/>
  <c r="W22" i="15" s="1"/>
  <c r="Z22" i="15" s="1"/>
  <c r="AB22" i="15" s="1"/>
  <c r="AD22" i="15" s="1"/>
  <c r="AF22" i="15" s="1"/>
  <c r="AH22" i="15" s="1"/>
  <c r="AK22" i="15"/>
  <c r="C23" i="15"/>
  <c r="D23" i="15"/>
  <c r="E23" i="15"/>
  <c r="F23" i="15"/>
  <c r="G23" i="15"/>
  <c r="H23" i="15"/>
  <c r="H18" i="15" s="1"/>
  <c r="H17" i="15" s="1"/>
  <c r="J23" i="15"/>
  <c r="K23" i="15" s="1"/>
  <c r="M23" i="15" s="1"/>
  <c r="O23" i="15" s="1"/>
  <c r="L23" i="15"/>
  <c r="N23" i="15"/>
  <c r="Q23" i="15"/>
  <c r="S23" i="15" s="1"/>
  <c r="U23" i="15" s="1"/>
  <c r="W23" i="15" s="1"/>
  <c r="Z23" i="15" s="1"/>
  <c r="AB23" i="15" s="1"/>
  <c r="AD23" i="15" s="1"/>
  <c r="AF23" i="15" s="1"/>
  <c r="AH23" i="15" s="1"/>
  <c r="AJ23" i="15" s="1"/>
  <c r="R23" i="15"/>
  <c r="R18" i="15" s="1"/>
  <c r="R17" i="15" s="1"/>
  <c r="T23" i="15"/>
  <c r="V23" i="15"/>
  <c r="X23" i="15"/>
  <c r="AA23" i="15"/>
  <c r="AC23" i="15"/>
  <c r="AE23" i="15"/>
  <c r="AG23" i="15"/>
  <c r="AI23" i="15"/>
  <c r="K24" i="15"/>
  <c r="M24" i="15" s="1"/>
  <c r="O24" i="15" s="1"/>
  <c r="Q24" i="15" s="1"/>
  <c r="S24" i="15" s="1"/>
  <c r="U24" i="15"/>
  <c r="W24" i="15" s="1"/>
  <c r="Z24" i="15" s="1"/>
  <c r="AB24" i="15" s="1"/>
  <c r="AD24" i="15" s="1"/>
  <c r="AF24" i="15" s="1"/>
  <c r="AH24" i="15" s="1"/>
  <c r="AJ24" i="15" s="1"/>
  <c r="M25" i="15"/>
  <c r="S25" i="15"/>
  <c r="U25" i="15"/>
  <c r="W25" i="15" s="1"/>
  <c r="AB25" i="15"/>
  <c r="AD25" i="15"/>
  <c r="AF25" i="15" s="1"/>
  <c r="AH25" i="15" s="1"/>
  <c r="AJ25" i="15"/>
  <c r="K26" i="15"/>
  <c r="M26" i="15" s="1"/>
  <c r="O26" i="15" s="1"/>
  <c r="Q26" i="15" s="1"/>
  <c r="S26" i="15" s="1"/>
  <c r="U26" i="15" s="1"/>
  <c r="W26" i="15" s="1"/>
  <c r="Z26" i="15" s="1"/>
  <c r="AB26" i="15" s="1"/>
  <c r="AD26" i="15" s="1"/>
  <c r="AF26" i="15" s="1"/>
  <c r="AH26" i="15" s="1"/>
  <c r="AJ26" i="15" s="1"/>
  <c r="K27" i="15"/>
  <c r="M27" i="15" s="1"/>
  <c r="O27" i="15"/>
  <c r="Q27" i="15"/>
  <c r="S27" i="15"/>
  <c r="U27" i="15" s="1"/>
  <c r="W27" i="15" s="1"/>
  <c r="Z27" i="15" s="1"/>
  <c r="AB27" i="15" s="1"/>
  <c r="AD27" i="15" s="1"/>
  <c r="AF27" i="15" s="1"/>
  <c r="AH27" i="15" s="1"/>
  <c r="AJ27" i="15" s="1"/>
  <c r="H28" i="15"/>
  <c r="I28" i="15"/>
  <c r="J28" i="15"/>
  <c r="P28" i="15"/>
  <c r="R28" i="15"/>
  <c r="X28" i="15"/>
  <c r="Y28" i="15"/>
  <c r="AG28" i="15"/>
  <c r="K29" i="15"/>
  <c r="AG29" i="15"/>
  <c r="AI29" i="15"/>
  <c r="AD30" i="15"/>
  <c r="AF30" i="15"/>
  <c r="AH30" i="15"/>
  <c r="AJ30" i="15"/>
  <c r="K31" i="15"/>
  <c r="M31" i="15" s="1"/>
  <c r="O31" i="15" s="1"/>
  <c r="Q31" i="15" s="1"/>
  <c r="S31" i="15" s="1"/>
  <c r="U31" i="15" s="1"/>
  <c r="W31" i="15" s="1"/>
  <c r="Z31" i="15"/>
  <c r="AB31" i="15" s="1"/>
  <c r="AD31" i="15" s="1"/>
  <c r="AF31" i="15" s="1"/>
  <c r="AH31" i="15" s="1"/>
  <c r="AJ31" i="15" s="1"/>
  <c r="C33" i="15"/>
  <c r="C28" i="15" s="1"/>
  <c r="D33" i="15"/>
  <c r="D28" i="15" s="1"/>
  <c r="E33" i="15"/>
  <c r="E28" i="15" s="1"/>
  <c r="F33" i="15"/>
  <c r="F28" i="15" s="1"/>
  <c r="G33" i="15"/>
  <c r="G28" i="15" s="1"/>
  <c r="H33" i="15"/>
  <c r="I33" i="15"/>
  <c r="J33" i="15"/>
  <c r="K33" i="15"/>
  <c r="L33" i="15"/>
  <c r="L28" i="15" s="1"/>
  <c r="N33" i="15"/>
  <c r="N28" i="15" s="1"/>
  <c r="P33" i="15"/>
  <c r="R33" i="15"/>
  <c r="T33" i="15"/>
  <c r="T28" i="15" s="1"/>
  <c r="V33" i="15"/>
  <c r="V28" i="15" s="1"/>
  <c r="X33" i="15"/>
  <c r="Y33" i="15"/>
  <c r="AA33" i="15"/>
  <c r="AA28" i="15" s="1"/>
  <c r="AC33" i="15"/>
  <c r="AC28" i="15" s="1"/>
  <c r="AE33" i="15"/>
  <c r="AE28" i="15" s="1"/>
  <c r="AG33" i="15"/>
  <c r="AI33" i="15"/>
  <c r="AI28" i="15" s="1"/>
  <c r="AK33" i="15"/>
  <c r="AK28" i="15" s="1"/>
  <c r="AK17" i="15" s="1"/>
  <c r="AL33" i="15"/>
  <c r="AL28" i="15" s="1"/>
  <c r="AM33" i="15"/>
  <c r="AM28" i="15" s="1"/>
  <c r="K34" i="15"/>
  <c r="M34" i="15" s="1"/>
  <c r="O34" i="15" s="1"/>
  <c r="Q34" i="15"/>
  <c r="Q33" i="15" s="1"/>
  <c r="S34" i="15"/>
  <c r="K35" i="15"/>
  <c r="M35" i="15" s="1"/>
  <c r="O35" i="15" s="1"/>
  <c r="Q35" i="15" s="1"/>
  <c r="S35" i="15" s="1"/>
  <c r="U35" i="15" s="1"/>
  <c r="W35" i="15" s="1"/>
  <c r="Z35" i="15" s="1"/>
  <c r="AB35" i="15"/>
  <c r="AD35" i="15" s="1"/>
  <c r="AF35" i="15" s="1"/>
  <c r="AH35" i="15" s="1"/>
  <c r="AJ35" i="15" s="1"/>
  <c r="AE25" i="1"/>
  <c r="C26" i="1"/>
  <c r="C25" i="1" s="1"/>
  <c r="C24" i="1" s="1"/>
  <c r="D26" i="1"/>
  <c r="E26" i="1"/>
  <c r="F26" i="1"/>
  <c r="F25" i="1" s="1"/>
  <c r="G26" i="1"/>
  <c r="H26" i="1"/>
  <c r="I26" i="1"/>
  <c r="J26" i="1"/>
  <c r="J25" i="1" s="1"/>
  <c r="J24" i="1" s="1"/>
  <c r="L26" i="1"/>
  <c r="N26" i="1"/>
  <c r="P26" i="1"/>
  <c r="R26" i="1"/>
  <c r="T26" i="1"/>
  <c r="V26" i="1"/>
  <c r="X26" i="1"/>
  <c r="Y26" i="1"/>
  <c r="AA26" i="1"/>
  <c r="AC26" i="1"/>
  <c r="AE26" i="1"/>
  <c r="AG26" i="1"/>
  <c r="AI26" i="1"/>
  <c r="AK26" i="1"/>
  <c r="AL26" i="1"/>
  <c r="AM26" i="1"/>
  <c r="K27" i="1"/>
  <c r="M27" i="1" s="1"/>
  <c r="O27" i="1" s="1"/>
  <c r="K28" i="1"/>
  <c r="M28" i="1" s="1"/>
  <c r="O28" i="1" s="1"/>
  <c r="Q28" i="1" s="1"/>
  <c r="S28" i="1" s="1"/>
  <c r="U28" i="1" s="1"/>
  <c r="W28" i="1" s="1"/>
  <c r="Z28" i="1"/>
  <c r="AB28" i="1"/>
  <c r="AD28" i="1" s="1"/>
  <c r="AF28" i="1" s="1"/>
  <c r="AH28" i="1" s="1"/>
  <c r="AJ28" i="1" s="1"/>
  <c r="K29" i="1"/>
  <c r="M29" i="1" s="1"/>
  <c r="O29" i="1" s="1"/>
  <c r="Q29" i="1" s="1"/>
  <c r="S29" i="1" s="1"/>
  <c r="U29" i="1" s="1"/>
  <c r="W29" i="1" s="1"/>
  <c r="Z29" i="1" s="1"/>
  <c r="AB29" i="1" s="1"/>
  <c r="AD29" i="1" s="1"/>
  <c r="AF29" i="1" s="1"/>
  <c r="AH29" i="1" s="1"/>
  <c r="AJ29" i="1" s="1"/>
  <c r="C30" i="1"/>
  <c r="D30" i="1"/>
  <c r="E30" i="1"/>
  <c r="F30" i="1"/>
  <c r="G30" i="1"/>
  <c r="H30" i="1"/>
  <c r="I30" i="1"/>
  <c r="J30" i="1"/>
  <c r="L30" i="1"/>
  <c r="R30" i="1"/>
  <c r="T30" i="1"/>
  <c r="V30" i="1"/>
  <c r="X30" i="1"/>
  <c r="Y30" i="1"/>
  <c r="Y25" i="1" s="1"/>
  <c r="Y24" i="1" s="1"/>
  <c r="AA30" i="1"/>
  <c r="AC30" i="1"/>
  <c r="AE30" i="1"/>
  <c r="AG30" i="1"/>
  <c r="AG25" i="1" s="1"/>
  <c r="AK30" i="1"/>
  <c r="AL30" i="1"/>
  <c r="AM30" i="1"/>
  <c r="AM25" i="1" s="1"/>
  <c r="AM24" i="1" s="1"/>
  <c r="K31" i="1"/>
  <c r="K30" i="1" s="1"/>
  <c r="M30" i="1" s="1"/>
  <c r="M31" i="1"/>
  <c r="O31" i="1" s="1"/>
  <c r="Q31" i="1" s="1"/>
  <c r="S31" i="1" s="1"/>
  <c r="K32" i="1"/>
  <c r="M32" i="1"/>
  <c r="O32" i="1" s="1"/>
  <c r="Q32" i="1" s="1"/>
  <c r="S32" i="1"/>
  <c r="U32" i="1" s="1"/>
  <c r="W32" i="1" s="1"/>
  <c r="Z32" i="1" s="1"/>
  <c r="AB32" i="1" s="1"/>
  <c r="AD32" i="1"/>
  <c r="AF32" i="1" s="1"/>
  <c r="AH32" i="1" s="1"/>
  <c r="AJ32" i="1" s="1"/>
  <c r="K33" i="1"/>
  <c r="M33" i="1" s="1"/>
  <c r="J34" i="1"/>
  <c r="Y34" i="1"/>
  <c r="AG34" i="1"/>
  <c r="C35" i="1"/>
  <c r="C34" i="1" s="1"/>
  <c r="D35" i="1"/>
  <c r="D34" i="1" s="1"/>
  <c r="E35" i="1"/>
  <c r="E34" i="1" s="1"/>
  <c r="J35" i="1"/>
  <c r="L35" i="1"/>
  <c r="L34" i="1" s="1"/>
  <c r="N35" i="1"/>
  <c r="P35" i="1"/>
  <c r="R35" i="1"/>
  <c r="R34" i="1" s="1"/>
  <c r="R25" i="1" s="1"/>
  <c r="R24" i="1" s="1"/>
  <c r="T35" i="1"/>
  <c r="T34" i="1" s="1"/>
  <c r="AA35" i="1"/>
  <c r="AA34" i="1" s="1"/>
  <c r="AC35" i="1"/>
  <c r="AC34" i="1" s="1"/>
  <c r="AI35" i="1"/>
  <c r="AK35" i="1"/>
  <c r="AK34" i="1" s="1"/>
  <c r="C36" i="1"/>
  <c r="D36" i="1"/>
  <c r="E36" i="1"/>
  <c r="F36" i="1"/>
  <c r="F35" i="1" s="1"/>
  <c r="F34" i="1" s="1"/>
  <c r="G36" i="1"/>
  <c r="G35" i="1" s="1"/>
  <c r="G34" i="1" s="1"/>
  <c r="G25" i="1" s="1"/>
  <c r="H36" i="1"/>
  <c r="H35" i="1" s="1"/>
  <c r="H34" i="1" s="1"/>
  <c r="H25" i="1" s="1"/>
  <c r="I36" i="1"/>
  <c r="K36" i="1" s="1"/>
  <c r="K35" i="1" s="1"/>
  <c r="K34" i="1" s="1"/>
  <c r="M34" i="1" s="1"/>
  <c r="J36" i="1"/>
  <c r="L36" i="1"/>
  <c r="M36" i="1"/>
  <c r="R36" i="1"/>
  <c r="T36" i="1"/>
  <c r="V36" i="1"/>
  <c r="V35" i="1" s="1"/>
  <c r="V34" i="1" s="1"/>
  <c r="X36" i="1"/>
  <c r="X35" i="1" s="1"/>
  <c r="X34" i="1" s="1"/>
  <c r="X25" i="1" s="1"/>
  <c r="Y36" i="1"/>
  <c r="Y35" i="1" s="1"/>
  <c r="AA36" i="1"/>
  <c r="AC36" i="1"/>
  <c r="AE36" i="1"/>
  <c r="AE35" i="1" s="1"/>
  <c r="AE34" i="1" s="1"/>
  <c r="AG36" i="1"/>
  <c r="AG35" i="1" s="1"/>
  <c r="AI36" i="1"/>
  <c r="AK36" i="1"/>
  <c r="AL36" i="1"/>
  <c r="AL35" i="1" s="1"/>
  <c r="AL34" i="1" s="1"/>
  <c r="AM36" i="1"/>
  <c r="AM35" i="1" s="1"/>
  <c r="AM34" i="1" s="1"/>
  <c r="K37" i="1"/>
  <c r="M37" i="1" s="1"/>
  <c r="O37" i="1" s="1"/>
  <c r="Q37" i="1" s="1"/>
  <c r="K38" i="1"/>
  <c r="M38" i="1" s="1"/>
  <c r="O38" i="1" s="1"/>
  <c r="Q38" i="1" s="1"/>
  <c r="S38" i="1" s="1"/>
  <c r="U38" i="1" s="1"/>
  <c r="W38" i="1" s="1"/>
  <c r="Z38" i="1" s="1"/>
  <c r="AB38" i="1" s="1"/>
  <c r="AD38" i="1" s="1"/>
  <c r="AF38" i="1" s="1"/>
  <c r="AH38" i="1" s="1"/>
  <c r="AJ38" i="1" s="1"/>
  <c r="K40" i="1"/>
  <c r="M40" i="1" s="1"/>
  <c r="O40" i="1" s="1"/>
  <c r="Q40" i="1" s="1"/>
  <c r="S40" i="1" s="1"/>
  <c r="U40" i="1"/>
  <c r="W40" i="1" s="1"/>
  <c r="Z40" i="1" s="1"/>
  <c r="AB40" i="1" s="1"/>
  <c r="AD40" i="1" s="1"/>
  <c r="AF40" i="1" s="1"/>
  <c r="AH40" i="1" s="1"/>
  <c r="AJ40" i="1" s="1"/>
  <c r="K41" i="1"/>
  <c r="M41" i="1" s="1"/>
  <c r="O41" i="1" s="1"/>
  <c r="Q41" i="1" s="1"/>
  <c r="S41" i="1" s="1"/>
  <c r="U41" i="1" s="1"/>
  <c r="W41" i="1" s="1"/>
  <c r="Z41" i="1" s="1"/>
  <c r="AB41" i="1" s="1"/>
  <c r="AD41" i="1" s="1"/>
  <c r="AF41" i="1" s="1"/>
  <c r="AH41" i="1" s="1"/>
  <c r="AJ41" i="1" s="1"/>
  <c r="K42" i="1"/>
  <c r="M42" i="1"/>
  <c r="O42" i="1" s="1"/>
  <c r="Q42" i="1"/>
  <c r="S42" i="1"/>
  <c r="U42" i="1"/>
  <c r="W42" i="1" s="1"/>
  <c r="Z42" i="1" s="1"/>
  <c r="AB42" i="1" s="1"/>
  <c r="AD42" i="1" s="1"/>
  <c r="AF42" i="1" s="1"/>
  <c r="AH42" i="1" s="1"/>
  <c r="AJ42" i="1" s="1"/>
  <c r="Z43" i="1"/>
  <c r="AB43" i="1" s="1"/>
  <c r="AD43" i="1" s="1"/>
  <c r="K44" i="1"/>
  <c r="M44" i="1"/>
  <c r="O44" i="1" s="1"/>
  <c r="Q44" i="1" s="1"/>
  <c r="S44" i="1" s="1"/>
  <c r="U44" i="1" s="1"/>
  <c r="W44" i="1" s="1"/>
  <c r="Z44" i="1" s="1"/>
  <c r="AB44" i="1" s="1"/>
  <c r="AD44" i="1" s="1"/>
  <c r="AF44" i="1" s="1"/>
  <c r="AH44" i="1" s="1"/>
  <c r="AJ44" i="1" s="1"/>
  <c r="K45" i="1"/>
  <c r="M45" i="1"/>
  <c r="C46" i="1"/>
  <c r="D46" i="1"/>
  <c r="I46" i="1"/>
  <c r="J46" i="1"/>
  <c r="R46" i="1"/>
  <c r="T46" i="1"/>
  <c r="Y46" i="1"/>
  <c r="AA46" i="1"/>
  <c r="AG46" i="1"/>
  <c r="C47" i="1"/>
  <c r="D47" i="1"/>
  <c r="E47" i="1"/>
  <c r="E46" i="1" s="1"/>
  <c r="F47" i="1"/>
  <c r="F46" i="1" s="1"/>
  <c r="G47" i="1"/>
  <c r="G46" i="1" s="1"/>
  <c r="I47" i="1"/>
  <c r="J47" i="1"/>
  <c r="L47" i="1"/>
  <c r="L46" i="1" s="1"/>
  <c r="R47" i="1"/>
  <c r="T47" i="1"/>
  <c r="V47" i="1"/>
  <c r="V46" i="1" s="1"/>
  <c r="X47" i="1"/>
  <c r="X46" i="1" s="1"/>
  <c r="Y47" i="1"/>
  <c r="AA47" i="1"/>
  <c r="AC47" i="1"/>
  <c r="AC46" i="1" s="1"/>
  <c r="AE47" i="1"/>
  <c r="AE46" i="1" s="1"/>
  <c r="AG47" i="1"/>
  <c r="AK47" i="1"/>
  <c r="AK46" i="1" s="1"/>
  <c r="AL47" i="1"/>
  <c r="AL46" i="1" s="1"/>
  <c r="AM47" i="1"/>
  <c r="AM46" i="1" s="1"/>
  <c r="H48" i="1"/>
  <c r="H47" i="1" s="1"/>
  <c r="H46" i="1" s="1"/>
  <c r="K48" i="1"/>
  <c r="M48" i="1" s="1"/>
  <c r="N48" i="1" s="1"/>
  <c r="O48" i="1"/>
  <c r="P48" i="1"/>
  <c r="Q48" i="1"/>
  <c r="H49" i="1"/>
  <c r="K49" i="1"/>
  <c r="M49" i="1" s="1"/>
  <c r="N49" i="1"/>
  <c r="H50" i="1"/>
  <c r="K50" i="1"/>
  <c r="M50" i="1"/>
  <c r="N50" i="1"/>
  <c r="P50" i="1" s="1"/>
  <c r="O50" i="1"/>
  <c r="K51" i="1"/>
  <c r="M51" i="1"/>
  <c r="N51" i="1"/>
  <c r="K52" i="1"/>
  <c r="M52" i="1"/>
  <c r="O52" i="1" s="1"/>
  <c r="Q52" i="1" s="1"/>
  <c r="S52" i="1"/>
  <c r="U52" i="1" s="1"/>
  <c r="W52" i="1" s="1"/>
  <c r="Z52" i="1" s="1"/>
  <c r="AB52" i="1" s="1"/>
  <c r="AD52" i="1"/>
  <c r="AF52" i="1" s="1"/>
  <c r="AH52" i="1" s="1"/>
  <c r="AJ52" i="1" s="1"/>
  <c r="K53" i="1"/>
  <c r="M53" i="1"/>
  <c r="O53" i="1" s="1"/>
  <c r="Q53" i="1" s="1"/>
  <c r="S53" i="1"/>
  <c r="U53" i="1"/>
  <c r="W53" i="1" s="1"/>
  <c r="Z53" i="1" s="1"/>
  <c r="AB53" i="1" s="1"/>
  <c r="AD53" i="1" s="1"/>
  <c r="AF53" i="1" s="1"/>
  <c r="AH53" i="1" s="1"/>
  <c r="AJ53" i="1" s="1"/>
  <c r="H54" i="1"/>
  <c r="K54" i="1"/>
  <c r="M54" i="1" s="1"/>
  <c r="M47" i="1" s="1"/>
  <c r="M46" i="1" s="1"/>
  <c r="K55" i="1"/>
  <c r="M55" i="1" s="1"/>
  <c r="AD56" i="1"/>
  <c r="K57" i="1"/>
  <c r="M57" i="1"/>
  <c r="O57" i="1" s="1"/>
  <c r="Q57" i="1" s="1"/>
  <c r="S57" i="1" s="1"/>
  <c r="U57" i="1" s="1"/>
  <c r="W57" i="1" s="1"/>
  <c r="Z57" i="1" s="1"/>
  <c r="AB57" i="1"/>
  <c r="AD57" i="1" s="1"/>
  <c r="AF57" i="1" s="1"/>
  <c r="AH57" i="1" s="1"/>
  <c r="AJ57" i="1" s="1"/>
  <c r="K58" i="1"/>
  <c r="M58" i="1" s="1"/>
  <c r="N58" i="1"/>
  <c r="O58" i="1"/>
  <c r="F59" i="1"/>
  <c r="V59" i="1"/>
  <c r="AL59" i="1"/>
  <c r="K60" i="1"/>
  <c r="H61" i="1"/>
  <c r="H59" i="1" s="1"/>
  <c r="K61" i="1"/>
  <c r="M61" i="1" s="1"/>
  <c r="W62" i="1"/>
  <c r="Z62" i="1"/>
  <c r="AB62" i="1"/>
  <c r="AD62" i="1" s="1"/>
  <c r="AF62" i="1" s="1"/>
  <c r="AH62" i="1" s="1"/>
  <c r="AJ62" i="1" s="1"/>
  <c r="AI62" i="1"/>
  <c r="AB63" i="1"/>
  <c r="AD63" i="1"/>
  <c r="AF63" i="1"/>
  <c r="AH63" i="1"/>
  <c r="AJ63" i="1" s="1"/>
  <c r="C64" i="1"/>
  <c r="C59" i="1" s="1"/>
  <c r="D64" i="1"/>
  <c r="D59" i="1" s="1"/>
  <c r="E64" i="1"/>
  <c r="E59" i="1" s="1"/>
  <c r="F64" i="1"/>
  <c r="G64" i="1"/>
  <c r="G59" i="1" s="1"/>
  <c r="H64" i="1"/>
  <c r="I64" i="1"/>
  <c r="I59" i="1" s="1"/>
  <c r="J64" i="1"/>
  <c r="J59" i="1" s="1"/>
  <c r="L64" i="1"/>
  <c r="L59" i="1" s="1"/>
  <c r="R64" i="1"/>
  <c r="R59" i="1" s="1"/>
  <c r="T64" i="1"/>
  <c r="T59" i="1" s="1"/>
  <c r="V64" i="1"/>
  <c r="X64" i="1"/>
  <c r="X59" i="1" s="1"/>
  <c r="Y64" i="1"/>
  <c r="Y59" i="1" s="1"/>
  <c r="AA64" i="1"/>
  <c r="AA59" i="1" s="1"/>
  <c r="AC64" i="1"/>
  <c r="AC59" i="1" s="1"/>
  <c r="AE64" i="1"/>
  <c r="AE59" i="1" s="1"/>
  <c r="AG64" i="1"/>
  <c r="AG59" i="1" s="1"/>
  <c r="AK64" i="1"/>
  <c r="AK59" i="1" s="1"/>
  <c r="AL64" i="1"/>
  <c r="AM64" i="1"/>
  <c r="AM59" i="1" s="1"/>
  <c r="K65" i="1"/>
  <c r="M65" i="1" s="1"/>
  <c r="K66" i="1"/>
  <c r="M66" i="1" s="1"/>
  <c r="O66" i="1" s="1"/>
  <c r="Q66" i="1" s="1"/>
  <c r="S66" i="1" s="1"/>
  <c r="U66" i="1" s="1"/>
  <c r="W66" i="1" s="1"/>
  <c r="Z66" i="1" s="1"/>
  <c r="AB66" i="1" s="1"/>
  <c r="AD66" i="1" s="1"/>
  <c r="AF66" i="1" s="1"/>
  <c r="AH66" i="1" s="1"/>
  <c r="AJ66" i="1" s="1"/>
  <c r="K67" i="1"/>
  <c r="M67" i="1" s="1"/>
  <c r="O67" i="1" s="1"/>
  <c r="Q67" i="1"/>
  <c r="S67" i="1"/>
  <c r="U67" i="1" s="1"/>
  <c r="W67" i="1" s="1"/>
  <c r="Z67" i="1" s="1"/>
  <c r="AB67" i="1"/>
  <c r="AD67" i="1" s="1"/>
  <c r="AF67" i="1" s="1"/>
  <c r="AH67" i="1" s="1"/>
  <c r="AJ67" i="1" s="1"/>
  <c r="K68" i="1"/>
  <c r="M68" i="1" s="1"/>
  <c r="O68" i="1" s="1"/>
  <c r="Q68" i="1"/>
  <c r="S68" i="1" s="1"/>
  <c r="U68" i="1" s="1"/>
  <c r="W68" i="1" s="1"/>
  <c r="Z68" i="1" s="1"/>
  <c r="AB68" i="1" s="1"/>
  <c r="AD68" i="1" s="1"/>
  <c r="AF68" i="1" s="1"/>
  <c r="AH68" i="1" s="1"/>
  <c r="K69" i="1"/>
  <c r="M69" i="1" s="1"/>
  <c r="S69" i="1"/>
  <c r="U69" i="1" s="1"/>
  <c r="W69" i="1" s="1"/>
  <c r="Z69" i="1" s="1"/>
  <c r="AB69" i="1" s="1"/>
  <c r="AD69" i="1" s="1"/>
  <c r="AF69" i="1" s="1"/>
  <c r="AH69" i="1" s="1"/>
  <c r="AJ69" i="1" s="1"/>
  <c r="K70" i="1"/>
  <c r="M70" i="1"/>
  <c r="O70" i="1"/>
  <c r="Q70" i="1" s="1"/>
  <c r="S70" i="1" s="1"/>
  <c r="U70" i="1" s="1"/>
  <c r="W70" i="1" s="1"/>
  <c r="Z70" i="1" s="1"/>
  <c r="AB70" i="1" s="1"/>
  <c r="AD70" i="1" s="1"/>
  <c r="AF70" i="1" s="1"/>
  <c r="AH70" i="1" s="1"/>
  <c r="AJ70" i="1" s="1"/>
  <c r="K71" i="1"/>
  <c r="M71" i="1" s="1"/>
  <c r="O71" i="1" s="1"/>
  <c r="Q71" i="1" s="1"/>
  <c r="S71" i="1" s="1"/>
  <c r="U71" i="1" s="1"/>
  <c r="W71" i="1" s="1"/>
  <c r="Z71" i="1" s="1"/>
  <c r="AB71" i="1" s="1"/>
  <c r="AD71" i="1" s="1"/>
  <c r="AF71" i="1" s="1"/>
  <c r="AH71" i="1" s="1"/>
  <c r="AJ71" i="1" s="1"/>
  <c r="C95" i="1"/>
  <c r="D95" i="1"/>
  <c r="D94" i="1" s="1"/>
  <c r="E95" i="1"/>
  <c r="F95" i="1"/>
  <c r="F94" i="1" s="1"/>
  <c r="G95" i="1"/>
  <c r="G94" i="1" s="1"/>
  <c r="H95" i="1"/>
  <c r="I95" i="1"/>
  <c r="J95" i="1"/>
  <c r="K95" i="1"/>
  <c r="L95" i="1"/>
  <c r="N95" i="1"/>
  <c r="N94" i="1" s="1"/>
  <c r="P95" i="1"/>
  <c r="P75" i="1" s="1"/>
  <c r="R95" i="1"/>
  <c r="T95" i="1"/>
  <c r="T94" i="1" s="1"/>
  <c r="V95" i="1"/>
  <c r="V94" i="1" s="1"/>
  <c r="X95" i="1"/>
  <c r="Y95" i="1"/>
  <c r="AA95" i="1"/>
  <c r="AC95" i="1"/>
  <c r="AC94" i="1" s="1"/>
  <c r="AE95" i="1"/>
  <c r="AG95" i="1"/>
  <c r="AI95" i="1"/>
  <c r="AJ95" i="1"/>
  <c r="AK95" i="1"/>
  <c r="AL95" i="1"/>
  <c r="AL94" i="1" s="1"/>
  <c r="AM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H98" i="1"/>
  <c r="P98" i="1"/>
  <c r="X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T99" i="1"/>
  <c r="V99" i="1"/>
  <c r="X99" i="1"/>
  <c r="Y99" i="1"/>
  <c r="AA99" i="1"/>
  <c r="AC99" i="1"/>
  <c r="AE99" i="1"/>
  <c r="AF99" i="1"/>
  <c r="AG99" i="1"/>
  <c r="AH99" i="1"/>
  <c r="AI99" i="1"/>
  <c r="AJ99" i="1"/>
  <c r="AK99" i="1"/>
  <c r="AL99" i="1"/>
  <c r="AM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P101" i="1"/>
  <c r="R101" i="1"/>
  <c r="T101" i="1"/>
  <c r="V101" i="1"/>
  <c r="X101" i="1"/>
  <c r="Y101" i="1"/>
  <c r="AA101" i="1"/>
  <c r="AC101" i="1"/>
  <c r="AE101" i="1"/>
  <c r="AG101" i="1"/>
  <c r="AI101" i="1"/>
  <c r="AJ101" i="1"/>
  <c r="AK101" i="1"/>
  <c r="AL101" i="1"/>
  <c r="AM101" i="1"/>
  <c r="L103" i="1"/>
  <c r="T103" i="1"/>
  <c r="G104" i="1"/>
  <c r="G103" i="1" s="1"/>
  <c r="AE104" i="1"/>
  <c r="AM104" i="1"/>
  <c r="AM103" i="1" s="1"/>
  <c r="C105" i="1"/>
  <c r="C104" i="1" s="1"/>
  <c r="D105" i="1"/>
  <c r="D104" i="1" s="1"/>
  <c r="E105" i="1"/>
  <c r="F105" i="1"/>
  <c r="F104" i="1" s="1"/>
  <c r="F103" i="1" s="1"/>
  <c r="G105" i="1"/>
  <c r="H105" i="1"/>
  <c r="I105" i="1"/>
  <c r="I104" i="1" s="1"/>
  <c r="I103" i="1" s="1"/>
  <c r="J105" i="1"/>
  <c r="J104" i="1" s="1"/>
  <c r="J103" i="1" s="1"/>
  <c r="K105" i="1"/>
  <c r="L105" i="1"/>
  <c r="L104" i="1" s="1"/>
  <c r="N105" i="1"/>
  <c r="N104" i="1" s="1"/>
  <c r="P105" i="1"/>
  <c r="R105" i="1"/>
  <c r="R104" i="1" s="1"/>
  <c r="T105" i="1"/>
  <c r="T104" i="1" s="1"/>
  <c r="V105" i="1"/>
  <c r="V104" i="1" s="1"/>
  <c r="V103" i="1" s="1"/>
  <c r="X105" i="1"/>
  <c r="Y105" i="1"/>
  <c r="Y104" i="1" s="1"/>
  <c r="Y103" i="1" s="1"/>
  <c r="AA105" i="1"/>
  <c r="AA104" i="1" s="1"/>
  <c r="AA103" i="1" s="1"/>
  <c r="AC105" i="1"/>
  <c r="AE105" i="1"/>
  <c r="AG105" i="1"/>
  <c r="AG104" i="1" s="1"/>
  <c r="AG103" i="1" s="1"/>
  <c r="AI105" i="1"/>
  <c r="AI104" i="1" s="1"/>
  <c r="AK105" i="1"/>
  <c r="AK104" i="1" s="1"/>
  <c r="AK103" i="1" s="1"/>
  <c r="AL105" i="1"/>
  <c r="AL104" i="1" s="1"/>
  <c r="AM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P106" i="1"/>
  <c r="R106" i="1"/>
  <c r="T106" i="1"/>
  <c r="V106" i="1"/>
  <c r="X106" i="1"/>
  <c r="Y106" i="1"/>
  <c r="AA106" i="1"/>
  <c r="AC106" i="1"/>
  <c r="AE106" i="1"/>
  <c r="AG106" i="1"/>
  <c r="AI106" i="1"/>
  <c r="AK106" i="1"/>
  <c r="AL106" i="1"/>
  <c r="AM106" i="1"/>
  <c r="C107" i="1"/>
  <c r="D107" i="1"/>
  <c r="E107" i="1"/>
  <c r="F107" i="1"/>
  <c r="G107" i="1"/>
  <c r="H107" i="1"/>
  <c r="I107" i="1"/>
  <c r="J107" i="1"/>
  <c r="L107" i="1"/>
  <c r="N107" i="1"/>
  <c r="P107" i="1"/>
  <c r="R107" i="1"/>
  <c r="T107" i="1"/>
  <c r="V107" i="1"/>
  <c r="X107" i="1"/>
  <c r="Y107" i="1"/>
  <c r="AA107" i="1"/>
  <c r="AC107" i="1"/>
  <c r="AC78" i="1" s="1"/>
  <c r="AE107" i="1"/>
  <c r="AG107" i="1"/>
  <c r="AI107" i="1"/>
  <c r="AK107" i="1"/>
  <c r="AL107" i="1"/>
  <c r="AM107" i="1"/>
  <c r="C108" i="1"/>
  <c r="E108" i="1"/>
  <c r="F108" i="1"/>
  <c r="G108" i="1"/>
  <c r="I108" i="1"/>
  <c r="J108" i="1"/>
  <c r="L108" i="1"/>
  <c r="P108" i="1"/>
  <c r="T108" i="1"/>
  <c r="V108" i="1"/>
  <c r="Y108" i="1"/>
  <c r="AA108" i="1"/>
  <c r="AC108" i="1"/>
  <c r="AG108" i="1"/>
  <c r="AI108" i="1"/>
  <c r="AK108" i="1"/>
  <c r="AM108" i="1"/>
  <c r="C109" i="1"/>
  <c r="D109" i="1"/>
  <c r="E109" i="1"/>
  <c r="F109" i="1"/>
  <c r="G109" i="1"/>
  <c r="H109" i="1"/>
  <c r="I109" i="1"/>
  <c r="J109" i="1"/>
  <c r="K109" i="1"/>
  <c r="L109" i="1"/>
  <c r="N109" i="1"/>
  <c r="P109" i="1"/>
  <c r="R109" i="1"/>
  <c r="T109" i="1"/>
  <c r="V109" i="1"/>
  <c r="X109" i="1"/>
  <c r="Y109" i="1"/>
  <c r="AA109" i="1"/>
  <c r="AC109" i="1"/>
  <c r="AE109" i="1"/>
  <c r="AG109" i="1"/>
  <c r="AI109" i="1"/>
  <c r="AK109" i="1"/>
  <c r="AL109" i="1"/>
  <c r="AM109" i="1"/>
  <c r="Y110" i="1"/>
  <c r="AG110" i="1"/>
  <c r="D111" i="1"/>
  <c r="D110" i="1" s="1"/>
  <c r="L111" i="1"/>
  <c r="L110" i="1" s="1"/>
  <c r="T111" i="1"/>
  <c r="T110" i="1" s="1"/>
  <c r="AJ111" i="1"/>
  <c r="AJ110" i="1" s="1"/>
  <c r="C112" i="1"/>
  <c r="C111" i="1" s="1"/>
  <c r="C110" i="1" s="1"/>
  <c r="D112" i="1"/>
  <c r="E112" i="1"/>
  <c r="F112" i="1"/>
  <c r="F111" i="1" s="1"/>
  <c r="F110" i="1" s="1"/>
  <c r="G112" i="1"/>
  <c r="G111" i="1" s="1"/>
  <c r="G110" i="1" s="1"/>
  <c r="H112" i="1"/>
  <c r="H111" i="1" s="1"/>
  <c r="H110" i="1" s="1"/>
  <c r="I112" i="1"/>
  <c r="I111" i="1" s="1"/>
  <c r="I110" i="1" s="1"/>
  <c r="J112" i="1"/>
  <c r="K112" i="1"/>
  <c r="L112" i="1"/>
  <c r="M112" i="1"/>
  <c r="N112" i="1"/>
  <c r="N111" i="1" s="1"/>
  <c r="N110" i="1" s="1"/>
  <c r="P112" i="1"/>
  <c r="P111" i="1" s="1"/>
  <c r="P110" i="1" s="1"/>
  <c r="R112" i="1"/>
  <c r="T112" i="1"/>
  <c r="V112" i="1"/>
  <c r="V111" i="1" s="1"/>
  <c r="V110" i="1" s="1"/>
  <c r="X112" i="1"/>
  <c r="X111" i="1" s="1"/>
  <c r="X110" i="1" s="1"/>
  <c r="Y112" i="1"/>
  <c r="Y111" i="1" s="1"/>
  <c r="AA112" i="1"/>
  <c r="AA111" i="1" s="1"/>
  <c r="AA110" i="1" s="1"/>
  <c r="AC112" i="1"/>
  <c r="AE112" i="1"/>
  <c r="AE111" i="1" s="1"/>
  <c r="AE110" i="1" s="1"/>
  <c r="AG112" i="1"/>
  <c r="AG111" i="1" s="1"/>
  <c r="AI112" i="1"/>
  <c r="AI111" i="1" s="1"/>
  <c r="AI110" i="1" s="1"/>
  <c r="AJ112" i="1"/>
  <c r="AK112" i="1"/>
  <c r="AL112" i="1"/>
  <c r="AL111" i="1" s="1"/>
  <c r="AL110" i="1" s="1"/>
  <c r="AM112" i="1"/>
  <c r="AM111" i="1" s="1"/>
  <c r="AM110" i="1" s="1"/>
  <c r="C113" i="1"/>
  <c r="C77" i="1" s="1"/>
  <c r="D113" i="1"/>
  <c r="D77" i="1" s="1"/>
  <c r="E113" i="1"/>
  <c r="E77" i="1" s="1"/>
  <c r="F113" i="1"/>
  <c r="F77" i="1" s="1"/>
  <c r="G113" i="1"/>
  <c r="G77" i="1" s="1"/>
  <c r="H113" i="1"/>
  <c r="H77" i="1" s="1"/>
  <c r="I113" i="1"/>
  <c r="I77" i="1" s="1"/>
  <c r="J113" i="1"/>
  <c r="J77" i="1" s="1"/>
  <c r="L113" i="1"/>
  <c r="L77" i="1" s="1"/>
  <c r="N113" i="1"/>
  <c r="N77" i="1" s="1"/>
  <c r="P113" i="1"/>
  <c r="P77" i="1" s="1"/>
  <c r="R113" i="1"/>
  <c r="R77" i="1" s="1"/>
  <c r="T113" i="1"/>
  <c r="T77" i="1" s="1"/>
  <c r="V113" i="1"/>
  <c r="V77" i="1" s="1"/>
  <c r="X113" i="1"/>
  <c r="X77" i="1" s="1"/>
  <c r="Y113" i="1"/>
  <c r="Y77" i="1" s="1"/>
  <c r="AA113" i="1"/>
  <c r="AA77" i="1" s="1"/>
  <c r="AC113" i="1"/>
  <c r="AC77" i="1" s="1"/>
  <c r="AE113" i="1"/>
  <c r="AE77" i="1" s="1"/>
  <c r="AG113" i="1"/>
  <c r="AG77" i="1" s="1"/>
  <c r="AI113" i="1"/>
  <c r="AI77" i="1" s="1"/>
  <c r="AJ113" i="1"/>
  <c r="AJ77" i="1" s="1"/>
  <c r="AK113" i="1"/>
  <c r="AL113" i="1"/>
  <c r="AL77" i="1" s="1"/>
  <c r="AM113" i="1"/>
  <c r="AM77" i="1" s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I115" i="1"/>
  <c r="Q115" i="1"/>
  <c r="Z115" i="1"/>
  <c r="C116" i="1"/>
  <c r="C115" i="1" s="1"/>
  <c r="H116" i="1"/>
  <c r="H115" i="1" s="1"/>
  <c r="I116" i="1"/>
  <c r="L116" i="1"/>
  <c r="L115" i="1" s="1"/>
  <c r="P116" i="1"/>
  <c r="P115" i="1" s="1"/>
  <c r="Q116" i="1"/>
  <c r="T116" i="1"/>
  <c r="T115" i="1" s="1"/>
  <c r="X116" i="1"/>
  <c r="X115" i="1" s="1"/>
  <c r="Z116" i="1"/>
  <c r="AL116" i="1"/>
  <c r="AL115" i="1" s="1"/>
  <c r="C117" i="1"/>
  <c r="D117" i="1"/>
  <c r="D116" i="1" s="1"/>
  <c r="D115" i="1" s="1"/>
  <c r="E117" i="1"/>
  <c r="E116" i="1" s="1"/>
  <c r="E115" i="1" s="1"/>
  <c r="F117" i="1"/>
  <c r="F116" i="1" s="1"/>
  <c r="F115" i="1" s="1"/>
  <c r="H117" i="1"/>
  <c r="I117" i="1"/>
  <c r="J117" i="1"/>
  <c r="J116" i="1" s="1"/>
  <c r="J115" i="1" s="1"/>
  <c r="K117" i="1"/>
  <c r="K116" i="1" s="1"/>
  <c r="K115" i="1" s="1"/>
  <c r="L117" i="1"/>
  <c r="M117" i="1"/>
  <c r="M116" i="1" s="1"/>
  <c r="M115" i="1" s="1"/>
  <c r="N117" i="1"/>
  <c r="N116" i="1" s="1"/>
  <c r="N115" i="1" s="1"/>
  <c r="O117" i="1"/>
  <c r="O116" i="1" s="1"/>
  <c r="O115" i="1" s="1"/>
  <c r="P117" i="1"/>
  <c r="Q117" i="1"/>
  <c r="R117" i="1"/>
  <c r="R116" i="1" s="1"/>
  <c r="R115" i="1" s="1"/>
  <c r="S117" i="1"/>
  <c r="S116" i="1" s="1"/>
  <c r="S115" i="1" s="1"/>
  <c r="T117" i="1"/>
  <c r="U117" i="1"/>
  <c r="U116" i="1" s="1"/>
  <c r="U115" i="1" s="1"/>
  <c r="V117" i="1"/>
  <c r="V116" i="1" s="1"/>
  <c r="V115" i="1" s="1"/>
  <c r="W117" i="1"/>
  <c r="W116" i="1" s="1"/>
  <c r="W115" i="1" s="1"/>
  <c r="X117" i="1"/>
  <c r="Z117" i="1"/>
  <c r="AA117" i="1"/>
  <c r="AA116" i="1" s="1"/>
  <c r="AA115" i="1" s="1"/>
  <c r="AK117" i="1"/>
  <c r="AK116" i="1" s="1"/>
  <c r="AK115" i="1" s="1"/>
  <c r="AL117" i="1"/>
  <c r="H119" i="1"/>
  <c r="H118" i="1" s="1"/>
  <c r="P119" i="1"/>
  <c r="P118" i="1" s="1"/>
  <c r="X119" i="1"/>
  <c r="X118" i="1" s="1"/>
  <c r="C120" i="1"/>
  <c r="C119" i="1" s="1"/>
  <c r="D120" i="1"/>
  <c r="D119" i="1" s="1"/>
  <c r="D118" i="1" s="1"/>
  <c r="E120" i="1"/>
  <c r="E119" i="1" s="1"/>
  <c r="F120" i="1"/>
  <c r="G120" i="1"/>
  <c r="G119" i="1" s="1"/>
  <c r="H120" i="1"/>
  <c r="I120" i="1"/>
  <c r="I119" i="1" s="1"/>
  <c r="I118" i="1" s="1"/>
  <c r="J120" i="1"/>
  <c r="J119" i="1" s="1"/>
  <c r="J118" i="1" s="1"/>
  <c r="L120" i="1"/>
  <c r="L119" i="1" s="1"/>
  <c r="L118" i="1" s="1"/>
  <c r="N120" i="1"/>
  <c r="P120" i="1"/>
  <c r="R120" i="1"/>
  <c r="R119" i="1" s="1"/>
  <c r="T120" i="1"/>
  <c r="T119" i="1" s="1"/>
  <c r="T118" i="1" s="1"/>
  <c r="V120" i="1"/>
  <c r="V119" i="1" s="1"/>
  <c r="V118" i="1" s="1"/>
  <c r="X120" i="1"/>
  <c r="Y120" i="1"/>
  <c r="Y119" i="1" s="1"/>
  <c r="Y118" i="1" s="1"/>
  <c r="AA120" i="1"/>
  <c r="AA119" i="1" s="1"/>
  <c r="AC120" i="1"/>
  <c r="AC119" i="1" s="1"/>
  <c r="AC118" i="1" s="1"/>
  <c r="AE120" i="1"/>
  <c r="AE119" i="1" s="1"/>
  <c r="AG120" i="1"/>
  <c r="AG119" i="1" s="1"/>
  <c r="AG118" i="1" s="1"/>
  <c r="AI120" i="1"/>
  <c r="AI119" i="1" s="1"/>
  <c r="AI118" i="1" s="1"/>
  <c r="AK120" i="1"/>
  <c r="AK119" i="1" s="1"/>
  <c r="AK118" i="1" s="1"/>
  <c r="AL120" i="1"/>
  <c r="AM120" i="1"/>
  <c r="AM119" i="1" s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R121" i="1"/>
  <c r="T121" i="1"/>
  <c r="V121" i="1"/>
  <c r="X121" i="1"/>
  <c r="Y121" i="1"/>
  <c r="AA121" i="1"/>
  <c r="AC121" i="1"/>
  <c r="AE121" i="1"/>
  <c r="AG121" i="1"/>
  <c r="AI121" i="1"/>
  <c r="AK121" i="1"/>
  <c r="AL121" i="1"/>
  <c r="AM121" i="1"/>
  <c r="D122" i="1"/>
  <c r="I122" i="1"/>
  <c r="L122" i="1"/>
  <c r="T122" i="1"/>
  <c r="Y122" i="1"/>
  <c r="AG122" i="1"/>
  <c r="C123" i="1"/>
  <c r="C122" i="1" s="1"/>
  <c r="D123" i="1"/>
  <c r="E123" i="1"/>
  <c r="E122" i="1" s="1"/>
  <c r="E118" i="1" s="1"/>
  <c r="F123" i="1"/>
  <c r="F122" i="1" s="1"/>
  <c r="G123" i="1"/>
  <c r="G122" i="1" s="1"/>
  <c r="H123" i="1"/>
  <c r="H122" i="1" s="1"/>
  <c r="I123" i="1"/>
  <c r="J123" i="1"/>
  <c r="J122" i="1" s="1"/>
  <c r="L123" i="1"/>
  <c r="N123" i="1"/>
  <c r="N122" i="1" s="1"/>
  <c r="P123" i="1"/>
  <c r="P122" i="1" s="1"/>
  <c r="R123" i="1"/>
  <c r="R122" i="1" s="1"/>
  <c r="T123" i="1"/>
  <c r="V123" i="1"/>
  <c r="V122" i="1" s="1"/>
  <c r="X123" i="1"/>
  <c r="X122" i="1" s="1"/>
  <c r="Y123" i="1"/>
  <c r="AA123" i="1"/>
  <c r="AA122" i="1" s="1"/>
  <c r="AC123" i="1"/>
  <c r="AC122" i="1" s="1"/>
  <c r="AE123" i="1"/>
  <c r="AE122" i="1" s="1"/>
  <c r="AF123" i="1"/>
  <c r="AF122" i="1" s="1"/>
  <c r="AG123" i="1"/>
  <c r="AH123" i="1"/>
  <c r="AI123" i="1"/>
  <c r="AJ123" i="1"/>
  <c r="AK123" i="1"/>
  <c r="AK122" i="1" s="1"/>
  <c r="AL123" i="1"/>
  <c r="AL122" i="1" s="1"/>
  <c r="AM123" i="1"/>
  <c r="AM122" i="1" s="1"/>
  <c r="C126" i="1"/>
  <c r="D126" i="1"/>
  <c r="D125" i="1" s="1"/>
  <c r="E126" i="1"/>
  <c r="F126" i="1"/>
  <c r="G126" i="1"/>
  <c r="H126" i="1"/>
  <c r="I126" i="1"/>
  <c r="J126" i="1"/>
  <c r="K126" i="1"/>
  <c r="L126" i="1"/>
  <c r="L125" i="1" s="1"/>
  <c r="N126" i="1"/>
  <c r="P126" i="1"/>
  <c r="R126" i="1"/>
  <c r="T126" i="1"/>
  <c r="V126" i="1"/>
  <c r="V125" i="1" s="1"/>
  <c r="X126" i="1"/>
  <c r="Y126" i="1"/>
  <c r="AA126" i="1"/>
  <c r="AC126" i="1"/>
  <c r="AE126" i="1"/>
  <c r="AF126" i="1"/>
  <c r="AG126" i="1"/>
  <c r="AH126" i="1"/>
  <c r="AI126" i="1"/>
  <c r="AJ126" i="1"/>
  <c r="AK126" i="1"/>
  <c r="AL126" i="1"/>
  <c r="AL125" i="1" s="1"/>
  <c r="AM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T127" i="1"/>
  <c r="V127" i="1"/>
  <c r="X127" i="1"/>
  <c r="Y127" i="1"/>
  <c r="AA127" i="1"/>
  <c r="AC127" i="1"/>
  <c r="AE127" i="1"/>
  <c r="AG127" i="1"/>
  <c r="AI127" i="1"/>
  <c r="AK127" i="1"/>
  <c r="AL127" i="1"/>
  <c r="AM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P82" i="1" s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E131" i="1"/>
  <c r="F131" i="1"/>
  <c r="M131" i="1"/>
  <c r="N131" i="1"/>
  <c r="V131" i="1"/>
  <c r="AC131" i="1"/>
  <c r="AK131" i="1"/>
  <c r="AL131" i="1"/>
  <c r="C132" i="1"/>
  <c r="C131" i="1" s="1"/>
  <c r="D132" i="1"/>
  <c r="E132" i="1"/>
  <c r="F132" i="1"/>
  <c r="G132" i="1"/>
  <c r="H132" i="1"/>
  <c r="H131" i="1" s="1"/>
  <c r="I132" i="1"/>
  <c r="I131" i="1" s="1"/>
  <c r="J132" i="1"/>
  <c r="J131" i="1" s="1"/>
  <c r="K132" i="1"/>
  <c r="K131" i="1" s="1"/>
  <c r="L132" i="1"/>
  <c r="M132" i="1"/>
  <c r="N132" i="1"/>
  <c r="P132" i="1"/>
  <c r="P131" i="1" s="1"/>
  <c r="R132" i="1"/>
  <c r="T132" i="1"/>
  <c r="T131" i="1" s="1"/>
  <c r="V132" i="1"/>
  <c r="X132" i="1"/>
  <c r="X131" i="1" s="1"/>
  <c r="Y132" i="1"/>
  <c r="Y131" i="1" s="1"/>
  <c r="AA132" i="1"/>
  <c r="AA131" i="1" s="1"/>
  <c r="AC132" i="1"/>
  <c r="AE132" i="1"/>
  <c r="AG132" i="1"/>
  <c r="AG131" i="1" s="1"/>
  <c r="AI132" i="1"/>
  <c r="AI131" i="1" s="1"/>
  <c r="AK132" i="1"/>
  <c r="AL132" i="1"/>
  <c r="AM132" i="1"/>
  <c r="C133" i="1"/>
  <c r="D133" i="1"/>
  <c r="E133" i="1"/>
  <c r="F133" i="1"/>
  <c r="G133" i="1"/>
  <c r="G131" i="1" s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E131" i="1" s="1"/>
  <c r="AF133" i="1"/>
  <c r="AG133" i="1"/>
  <c r="AH133" i="1"/>
  <c r="AI133" i="1"/>
  <c r="AJ133" i="1"/>
  <c r="AK133" i="1"/>
  <c r="AL133" i="1"/>
  <c r="AM133" i="1"/>
  <c r="AM131" i="1" s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H137" i="1"/>
  <c r="P137" i="1"/>
  <c r="X137" i="1"/>
  <c r="C138" i="1"/>
  <c r="C137" i="1" s="1"/>
  <c r="C136" i="1" s="1"/>
  <c r="D138" i="1"/>
  <c r="E138" i="1"/>
  <c r="E137" i="1" s="1"/>
  <c r="F138" i="1"/>
  <c r="G138" i="1"/>
  <c r="H138" i="1"/>
  <c r="I138" i="1"/>
  <c r="J138" i="1"/>
  <c r="J137" i="1" s="1"/>
  <c r="J136" i="1" s="1"/>
  <c r="L138" i="1"/>
  <c r="L137" i="1" s="1"/>
  <c r="N138" i="1"/>
  <c r="P138" i="1"/>
  <c r="R138" i="1"/>
  <c r="R137" i="1" s="1"/>
  <c r="T138" i="1"/>
  <c r="V138" i="1"/>
  <c r="X138" i="1"/>
  <c r="Y138" i="1"/>
  <c r="AA138" i="1"/>
  <c r="AA137" i="1" s="1"/>
  <c r="AC138" i="1"/>
  <c r="AC137" i="1" s="1"/>
  <c r="AE138" i="1"/>
  <c r="AG138" i="1"/>
  <c r="AI138" i="1"/>
  <c r="AI137" i="1" s="1"/>
  <c r="AK138" i="1"/>
  <c r="AL138" i="1"/>
  <c r="AM138" i="1"/>
  <c r="C139" i="1"/>
  <c r="D139" i="1"/>
  <c r="E139" i="1"/>
  <c r="F139" i="1"/>
  <c r="G139" i="1"/>
  <c r="H139" i="1"/>
  <c r="I139" i="1"/>
  <c r="I137" i="1" s="1"/>
  <c r="I136" i="1" s="1"/>
  <c r="J139" i="1"/>
  <c r="K139" i="1"/>
  <c r="L139" i="1"/>
  <c r="N139" i="1"/>
  <c r="P139" i="1"/>
  <c r="R139" i="1"/>
  <c r="T139" i="1"/>
  <c r="V139" i="1"/>
  <c r="X139" i="1"/>
  <c r="Y139" i="1"/>
  <c r="Y137" i="1" s="1"/>
  <c r="Y136" i="1" s="1"/>
  <c r="AA139" i="1"/>
  <c r="AC139" i="1"/>
  <c r="AE139" i="1"/>
  <c r="AG139" i="1"/>
  <c r="AG137" i="1" s="1"/>
  <c r="AG136" i="1" s="1"/>
  <c r="AI139" i="1"/>
  <c r="AK139" i="1"/>
  <c r="AL139" i="1"/>
  <c r="AM139" i="1"/>
  <c r="C140" i="1"/>
  <c r="D140" i="1"/>
  <c r="E140" i="1"/>
  <c r="F140" i="1"/>
  <c r="G140" i="1"/>
  <c r="H140" i="1"/>
  <c r="I140" i="1"/>
  <c r="J140" i="1"/>
  <c r="K140" i="1"/>
  <c r="L140" i="1"/>
  <c r="N140" i="1"/>
  <c r="P140" i="1"/>
  <c r="R140" i="1"/>
  <c r="T140" i="1"/>
  <c r="V140" i="1"/>
  <c r="X140" i="1"/>
  <c r="Y140" i="1"/>
  <c r="AA140" i="1"/>
  <c r="AC140" i="1"/>
  <c r="AE140" i="1"/>
  <c r="AG140" i="1"/>
  <c r="AI140" i="1"/>
  <c r="AK140" i="1"/>
  <c r="AL140" i="1"/>
  <c r="AM140" i="1"/>
  <c r="C141" i="1"/>
  <c r="D141" i="1"/>
  <c r="E141" i="1"/>
  <c r="F141" i="1"/>
  <c r="G141" i="1"/>
  <c r="H141" i="1"/>
  <c r="I141" i="1"/>
  <c r="J141" i="1"/>
  <c r="L141" i="1"/>
  <c r="N141" i="1"/>
  <c r="P141" i="1"/>
  <c r="R141" i="1"/>
  <c r="T141" i="1"/>
  <c r="V141" i="1"/>
  <c r="X141" i="1"/>
  <c r="Y141" i="1"/>
  <c r="AA141" i="1"/>
  <c r="AC141" i="1"/>
  <c r="AE141" i="1"/>
  <c r="AG141" i="1"/>
  <c r="AI141" i="1"/>
  <c r="AK141" i="1"/>
  <c r="AL141" i="1"/>
  <c r="AM141" i="1"/>
  <c r="C142" i="1"/>
  <c r="D142" i="1"/>
  <c r="E142" i="1"/>
  <c r="F142" i="1"/>
  <c r="G142" i="1"/>
  <c r="G137" i="1" s="1"/>
  <c r="H142" i="1"/>
  <c r="I142" i="1"/>
  <c r="J142" i="1"/>
  <c r="L142" i="1"/>
  <c r="N142" i="1"/>
  <c r="P142" i="1"/>
  <c r="R142" i="1"/>
  <c r="T142" i="1"/>
  <c r="V142" i="1"/>
  <c r="X142" i="1"/>
  <c r="Y142" i="1"/>
  <c r="AA142" i="1"/>
  <c r="AC142" i="1"/>
  <c r="AE142" i="1"/>
  <c r="AE137" i="1" s="1"/>
  <c r="AG142" i="1"/>
  <c r="AI142" i="1"/>
  <c r="I143" i="1"/>
  <c r="J143" i="1"/>
  <c r="R143" i="1"/>
  <c r="Y143" i="1"/>
  <c r="AG143" i="1"/>
  <c r="C144" i="1"/>
  <c r="C91" i="1" s="1"/>
  <c r="D144" i="1"/>
  <c r="D91" i="1" s="1"/>
  <c r="E144" i="1"/>
  <c r="F144" i="1"/>
  <c r="F91" i="1" s="1"/>
  <c r="G144" i="1"/>
  <c r="G91" i="1" s="1"/>
  <c r="H144" i="1"/>
  <c r="H91" i="1" s="1"/>
  <c r="I144" i="1"/>
  <c r="I91" i="1" s="1"/>
  <c r="J144" i="1"/>
  <c r="J91" i="1" s="1"/>
  <c r="L144" i="1"/>
  <c r="L91" i="1" s="1"/>
  <c r="N144" i="1"/>
  <c r="N91" i="1" s="1"/>
  <c r="P144" i="1"/>
  <c r="P91" i="1" s="1"/>
  <c r="R144" i="1"/>
  <c r="R91" i="1" s="1"/>
  <c r="T144" i="1"/>
  <c r="T91" i="1" s="1"/>
  <c r="V144" i="1"/>
  <c r="V91" i="1" s="1"/>
  <c r="X144" i="1"/>
  <c r="X91" i="1" s="1"/>
  <c r="Y144" i="1"/>
  <c r="Y91" i="1" s="1"/>
  <c r="AA144" i="1"/>
  <c r="AA91" i="1" s="1"/>
  <c r="AC144" i="1"/>
  <c r="AE144" i="1"/>
  <c r="AE91" i="1" s="1"/>
  <c r="AG144" i="1"/>
  <c r="AG91" i="1" s="1"/>
  <c r="AI144" i="1"/>
  <c r="AI91" i="1" s="1"/>
  <c r="AK144" i="1"/>
  <c r="AL144" i="1"/>
  <c r="AL91" i="1" s="1"/>
  <c r="AM144" i="1"/>
  <c r="AM91" i="1" s="1"/>
  <c r="C145" i="1"/>
  <c r="C143" i="1" s="1"/>
  <c r="D145" i="1"/>
  <c r="E145" i="1"/>
  <c r="F145" i="1"/>
  <c r="G145" i="1"/>
  <c r="H145" i="1"/>
  <c r="I145" i="1"/>
  <c r="J145" i="1"/>
  <c r="K145" i="1"/>
  <c r="L145" i="1"/>
  <c r="N145" i="1"/>
  <c r="P145" i="1"/>
  <c r="R145" i="1"/>
  <c r="T145" i="1"/>
  <c r="V145" i="1"/>
  <c r="X145" i="1"/>
  <c r="Y145" i="1"/>
  <c r="AA145" i="1"/>
  <c r="AA143" i="1" s="1"/>
  <c r="AC145" i="1"/>
  <c r="AE145" i="1"/>
  <c r="AG145" i="1"/>
  <c r="AI145" i="1"/>
  <c r="AI143" i="1" s="1"/>
  <c r="AK145" i="1"/>
  <c r="AL145" i="1"/>
  <c r="AM145" i="1"/>
  <c r="C146" i="1"/>
  <c r="D146" i="1"/>
  <c r="E146" i="1"/>
  <c r="F146" i="1"/>
  <c r="G146" i="1"/>
  <c r="H146" i="1"/>
  <c r="I146" i="1"/>
  <c r="J146" i="1"/>
  <c r="L146" i="1"/>
  <c r="N146" i="1"/>
  <c r="P146" i="1"/>
  <c r="R146" i="1"/>
  <c r="T146" i="1"/>
  <c r="V146" i="1"/>
  <c r="X146" i="1"/>
  <c r="Y146" i="1"/>
  <c r="AA146" i="1"/>
  <c r="AC146" i="1"/>
  <c r="AE146" i="1"/>
  <c r="AG146" i="1"/>
  <c r="AI146" i="1"/>
  <c r="AK146" i="1"/>
  <c r="AL146" i="1"/>
  <c r="I148" i="1"/>
  <c r="Y148" i="1"/>
  <c r="AG148" i="1"/>
  <c r="C149" i="1"/>
  <c r="C148" i="1" s="1"/>
  <c r="D149" i="1"/>
  <c r="D148" i="1" s="1"/>
  <c r="E149" i="1"/>
  <c r="E148" i="1" s="1"/>
  <c r="E147" i="1" s="1"/>
  <c r="F149" i="1"/>
  <c r="F148" i="1" s="1"/>
  <c r="F147" i="1" s="1"/>
  <c r="G149" i="1"/>
  <c r="H149" i="1"/>
  <c r="I149" i="1"/>
  <c r="J149" i="1"/>
  <c r="K149" i="1"/>
  <c r="L149" i="1"/>
  <c r="L148" i="1" s="1"/>
  <c r="N149" i="1"/>
  <c r="N148" i="1" s="1"/>
  <c r="N147" i="1" s="1"/>
  <c r="P149" i="1"/>
  <c r="R149" i="1"/>
  <c r="T149" i="1"/>
  <c r="T148" i="1" s="1"/>
  <c r="V149" i="1"/>
  <c r="V148" i="1" s="1"/>
  <c r="V147" i="1" s="1"/>
  <c r="X149" i="1"/>
  <c r="Y149" i="1"/>
  <c r="AA149" i="1"/>
  <c r="AA148" i="1" s="1"/>
  <c r="AC149" i="1"/>
  <c r="AC148" i="1" s="1"/>
  <c r="AE149" i="1"/>
  <c r="AG149" i="1"/>
  <c r="AI149" i="1"/>
  <c r="AI148" i="1" s="1"/>
  <c r="AK149" i="1"/>
  <c r="AL149" i="1"/>
  <c r="AM149" i="1"/>
  <c r="C150" i="1"/>
  <c r="D150" i="1"/>
  <c r="E150" i="1"/>
  <c r="F150" i="1"/>
  <c r="G150" i="1"/>
  <c r="H150" i="1"/>
  <c r="I150" i="1"/>
  <c r="J150" i="1"/>
  <c r="J148" i="1" s="1"/>
  <c r="J147" i="1" s="1"/>
  <c r="L150" i="1"/>
  <c r="N150" i="1"/>
  <c r="P150" i="1"/>
  <c r="R150" i="1"/>
  <c r="R148" i="1" s="1"/>
  <c r="R147" i="1" s="1"/>
  <c r="T150" i="1"/>
  <c r="V150" i="1"/>
  <c r="X150" i="1"/>
  <c r="Y150" i="1"/>
  <c r="AA150" i="1"/>
  <c r="AC150" i="1"/>
  <c r="AE150" i="1"/>
  <c r="AG150" i="1"/>
  <c r="AI150" i="1"/>
  <c r="AK150" i="1"/>
  <c r="AL150" i="1"/>
  <c r="AM150" i="1"/>
  <c r="C151" i="1"/>
  <c r="D151" i="1"/>
  <c r="E151" i="1"/>
  <c r="F151" i="1"/>
  <c r="G151" i="1"/>
  <c r="H151" i="1"/>
  <c r="I151" i="1"/>
  <c r="J151" i="1"/>
  <c r="L151" i="1"/>
  <c r="N151" i="1"/>
  <c r="P151" i="1"/>
  <c r="R151" i="1"/>
  <c r="T151" i="1"/>
  <c r="V151" i="1"/>
  <c r="X151" i="1"/>
  <c r="Y151" i="1"/>
  <c r="AA151" i="1"/>
  <c r="AC151" i="1"/>
  <c r="AE151" i="1"/>
  <c r="AG151" i="1"/>
  <c r="AI151" i="1"/>
  <c r="C152" i="1"/>
  <c r="D152" i="1"/>
  <c r="E152" i="1"/>
  <c r="F152" i="1"/>
  <c r="G152" i="1"/>
  <c r="H152" i="1"/>
  <c r="I152" i="1"/>
  <c r="J152" i="1"/>
  <c r="K152" i="1"/>
  <c r="L152" i="1"/>
  <c r="N152" i="1"/>
  <c r="P152" i="1"/>
  <c r="R152" i="1"/>
  <c r="T152" i="1"/>
  <c r="V152" i="1"/>
  <c r="X152" i="1"/>
  <c r="Y152" i="1"/>
  <c r="AA152" i="1"/>
  <c r="AC152" i="1"/>
  <c r="AE152" i="1"/>
  <c r="AG152" i="1"/>
  <c r="AI152" i="1"/>
  <c r="AK152" i="1"/>
  <c r="AL152" i="1"/>
  <c r="AM152" i="1"/>
  <c r="C153" i="1"/>
  <c r="D153" i="1"/>
  <c r="E153" i="1"/>
  <c r="F153" i="1"/>
  <c r="G153" i="1"/>
  <c r="H153" i="1"/>
  <c r="H148" i="1" s="1"/>
  <c r="H147" i="1" s="1"/>
  <c r="I153" i="1"/>
  <c r="J153" i="1"/>
  <c r="K153" i="1"/>
  <c r="L153" i="1"/>
  <c r="M153" i="1"/>
  <c r="N153" i="1"/>
  <c r="O153" i="1"/>
  <c r="P153" i="1"/>
  <c r="P148" i="1" s="1"/>
  <c r="Q153" i="1"/>
  <c r="R153" i="1"/>
  <c r="S153" i="1"/>
  <c r="T153" i="1"/>
  <c r="U153" i="1"/>
  <c r="V153" i="1"/>
  <c r="W153" i="1"/>
  <c r="X153" i="1"/>
  <c r="X148" i="1" s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C154" i="1"/>
  <c r="J154" i="1"/>
  <c r="R154" i="1"/>
  <c r="AA154" i="1"/>
  <c r="AI154" i="1"/>
  <c r="C155" i="1"/>
  <c r="D155" i="1"/>
  <c r="E155" i="1"/>
  <c r="E154" i="1" s="1"/>
  <c r="F155" i="1"/>
  <c r="F154" i="1" s="1"/>
  <c r="G155" i="1"/>
  <c r="G154" i="1" s="1"/>
  <c r="H155" i="1"/>
  <c r="H154" i="1" s="1"/>
  <c r="I155" i="1"/>
  <c r="J155" i="1"/>
  <c r="K155" i="1"/>
  <c r="L155" i="1"/>
  <c r="N155" i="1"/>
  <c r="N154" i="1" s="1"/>
  <c r="P155" i="1"/>
  <c r="R155" i="1"/>
  <c r="T155" i="1"/>
  <c r="V155" i="1"/>
  <c r="V154" i="1" s="1"/>
  <c r="X155" i="1"/>
  <c r="Y155" i="1"/>
  <c r="AA155" i="1"/>
  <c r="AC155" i="1"/>
  <c r="AE155" i="1"/>
  <c r="AE154" i="1" s="1"/>
  <c r="AG155" i="1"/>
  <c r="AI155" i="1"/>
  <c r="AK155" i="1"/>
  <c r="AL155" i="1"/>
  <c r="AM155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C157" i="1"/>
  <c r="D157" i="1"/>
  <c r="D154" i="1" s="1"/>
  <c r="E157" i="1"/>
  <c r="F157" i="1"/>
  <c r="G157" i="1"/>
  <c r="H157" i="1"/>
  <c r="J157" i="1"/>
  <c r="L157" i="1"/>
  <c r="L154" i="1" s="1"/>
  <c r="N157" i="1"/>
  <c r="R157" i="1"/>
  <c r="T157" i="1"/>
  <c r="T154" i="1" s="1"/>
  <c r="V157" i="1"/>
  <c r="Y157" i="1"/>
  <c r="AA157" i="1"/>
  <c r="AE157" i="1"/>
  <c r="AG157" i="1"/>
  <c r="AI157" i="1"/>
  <c r="J159" i="1"/>
  <c r="C160" i="1"/>
  <c r="D160" i="1"/>
  <c r="D159" i="1" s="1"/>
  <c r="E160" i="1"/>
  <c r="F160" i="1"/>
  <c r="G160" i="1"/>
  <c r="G159" i="1" s="1"/>
  <c r="G158" i="1" s="1"/>
  <c r="H160" i="1"/>
  <c r="I160" i="1"/>
  <c r="J160" i="1"/>
  <c r="L160" i="1"/>
  <c r="N160" i="1"/>
  <c r="P160" i="1"/>
  <c r="R160" i="1"/>
  <c r="T160" i="1"/>
  <c r="T159" i="1" s="1"/>
  <c r="V160" i="1"/>
  <c r="X160" i="1"/>
  <c r="Y160" i="1"/>
  <c r="AA160" i="1"/>
  <c r="AC160" i="1"/>
  <c r="AE160" i="1"/>
  <c r="AE159" i="1" s="1"/>
  <c r="AG160" i="1"/>
  <c r="AI160" i="1"/>
  <c r="AK160" i="1"/>
  <c r="AL160" i="1"/>
  <c r="AM160" i="1"/>
  <c r="C161" i="1"/>
  <c r="D161" i="1"/>
  <c r="E161" i="1"/>
  <c r="F161" i="1"/>
  <c r="G161" i="1"/>
  <c r="H161" i="1"/>
  <c r="I161" i="1"/>
  <c r="J161" i="1"/>
  <c r="L161" i="1"/>
  <c r="N161" i="1"/>
  <c r="P161" i="1"/>
  <c r="R161" i="1"/>
  <c r="T161" i="1"/>
  <c r="V161" i="1"/>
  <c r="X161" i="1"/>
  <c r="Y161" i="1"/>
  <c r="AA161" i="1"/>
  <c r="AC161" i="1"/>
  <c r="AE161" i="1"/>
  <c r="AG161" i="1"/>
  <c r="AI161" i="1"/>
  <c r="C162" i="1"/>
  <c r="D162" i="1"/>
  <c r="E162" i="1"/>
  <c r="F162" i="1"/>
  <c r="G162" i="1"/>
  <c r="H162" i="1"/>
  <c r="I162" i="1"/>
  <c r="J162" i="1"/>
  <c r="L162" i="1"/>
  <c r="N162" i="1"/>
  <c r="P162" i="1"/>
  <c r="R162" i="1"/>
  <c r="R159" i="1" s="1"/>
  <c r="R158" i="1" s="1"/>
  <c r="T162" i="1"/>
  <c r="V162" i="1"/>
  <c r="X162" i="1"/>
  <c r="Y162" i="1"/>
  <c r="AA162" i="1"/>
  <c r="AC162" i="1"/>
  <c r="AE162" i="1"/>
  <c r="AG162" i="1"/>
  <c r="AI162" i="1"/>
  <c r="AK162" i="1"/>
  <c r="AL162" i="1"/>
  <c r="AM162" i="1"/>
  <c r="C163" i="1"/>
  <c r="D163" i="1"/>
  <c r="E163" i="1"/>
  <c r="F163" i="1"/>
  <c r="G163" i="1"/>
  <c r="H163" i="1"/>
  <c r="I163" i="1"/>
  <c r="J163" i="1"/>
  <c r="L163" i="1"/>
  <c r="N163" i="1"/>
  <c r="P163" i="1"/>
  <c r="R163" i="1"/>
  <c r="T163" i="1"/>
  <c r="V163" i="1"/>
  <c r="X163" i="1"/>
  <c r="Y163" i="1"/>
  <c r="AA163" i="1"/>
  <c r="AC163" i="1"/>
  <c r="AE163" i="1"/>
  <c r="AG163" i="1"/>
  <c r="AI163" i="1"/>
  <c r="AK163" i="1"/>
  <c r="AL163" i="1"/>
  <c r="AM163" i="1"/>
  <c r="C164" i="1"/>
  <c r="D164" i="1"/>
  <c r="E164" i="1"/>
  <c r="F164" i="1"/>
  <c r="G164" i="1"/>
  <c r="H164" i="1"/>
  <c r="I164" i="1"/>
  <c r="I159" i="1" s="1"/>
  <c r="I158" i="1" s="1"/>
  <c r="J164" i="1"/>
  <c r="L164" i="1"/>
  <c r="N164" i="1"/>
  <c r="P164" i="1"/>
  <c r="R164" i="1"/>
  <c r="T164" i="1"/>
  <c r="V164" i="1"/>
  <c r="X164" i="1"/>
  <c r="Y164" i="1"/>
  <c r="Y159" i="1" s="1"/>
  <c r="AA164" i="1"/>
  <c r="AC164" i="1"/>
  <c r="AE164" i="1"/>
  <c r="AG164" i="1"/>
  <c r="AG159" i="1" s="1"/>
  <c r="AG158" i="1" s="1"/>
  <c r="AI164" i="1"/>
  <c r="AK164" i="1"/>
  <c r="AL164" i="1"/>
  <c r="AM164" i="1"/>
  <c r="C165" i="1"/>
  <c r="D165" i="1"/>
  <c r="E165" i="1"/>
  <c r="F165" i="1"/>
  <c r="G165" i="1"/>
  <c r="H165" i="1"/>
  <c r="I165" i="1"/>
  <c r="J165" i="1"/>
  <c r="L165" i="1"/>
  <c r="N165" i="1"/>
  <c r="P165" i="1"/>
  <c r="R165" i="1"/>
  <c r="T165" i="1"/>
  <c r="V165" i="1"/>
  <c r="X165" i="1"/>
  <c r="Y165" i="1"/>
  <c r="AA165" i="1"/>
  <c r="AC165" i="1"/>
  <c r="AE165" i="1"/>
  <c r="AG165" i="1"/>
  <c r="AI165" i="1"/>
  <c r="F166" i="1"/>
  <c r="G166" i="1"/>
  <c r="N166" i="1"/>
  <c r="V166" i="1"/>
  <c r="AL166" i="1"/>
  <c r="AM166" i="1"/>
  <c r="C167" i="1"/>
  <c r="C166" i="1" s="1"/>
  <c r="D167" i="1"/>
  <c r="D166" i="1" s="1"/>
  <c r="E167" i="1"/>
  <c r="E166" i="1" s="1"/>
  <c r="F167" i="1"/>
  <c r="G167" i="1"/>
  <c r="H167" i="1"/>
  <c r="I167" i="1"/>
  <c r="I166" i="1" s="1"/>
  <c r="J167" i="1"/>
  <c r="J166" i="1" s="1"/>
  <c r="L167" i="1"/>
  <c r="L166" i="1" s="1"/>
  <c r="N167" i="1"/>
  <c r="P167" i="1"/>
  <c r="R167" i="1"/>
  <c r="R166" i="1" s="1"/>
  <c r="T167" i="1"/>
  <c r="V167" i="1"/>
  <c r="X167" i="1"/>
  <c r="Y167" i="1"/>
  <c r="Y166" i="1" s="1"/>
  <c r="AA167" i="1"/>
  <c r="AA166" i="1" s="1"/>
  <c r="AC167" i="1"/>
  <c r="AE167" i="1"/>
  <c r="AG167" i="1"/>
  <c r="AG166" i="1" s="1"/>
  <c r="AI167" i="1"/>
  <c r="AI166" i="1" s="1"/>
  <c r="AK167" i="1"/>
  <c r="AK166" i="1" s="1"/>
  <c r="AL167" i="1"/>
  <c r="AM167" i="1"/>
  <c r="C168" i="1"/>
  <c r="D168" i="1"/>
  <c r="E168" i="1"/>
  <c r="F168" i="1"/>
  <c r="G168" i="1"/>
  <c r="H168" i="1"/>
  <c r="H166" i="1" s="1"/>
  <c r="I168" i="1"/>
  <c r="J168" i="1"/>
  <c r="K168" i="1"/>
  <c r="L168" i="1"/>
  <c r="M168" i="1"/>
  <c r="N168" i="1"/>
  <c r="O168" i="1"/>
  <c r="P168" i="1"/>
  <c r="P166" i="1" s="1"/>
  <c r="Q168" i="1"/>
  <c r="R168" i="1"/>
  <c r="S168" i="1"/>
  <c r="T168" i="1"/>
  <c r="U168" i="1"/>
  <c r="V168" i="1"/>
  <c r="W168" i="1"/>
  <c r="X168" i="1"/>
  <c r="X166" i="1" s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P169" i="1"/>
  <c r="R169" i="1"/>
  <c r="T169" i="1"/>
  <c r="V169" i="1"/>
  <c r="X169" i="1"/>
  <c r="Y169" i="1"/>
  <c r="AA169" i="1"/>
  <c r="AC169" i="1"/>
  <c r="AE169" i="1"/>
  <c r="AE166" i="1" s="1"/>
  <c r="AG169" i="1"/>
  <c r="AI169" i="1"/>
  <c r="AK169" i="1"/>
  <c r="AL169" i="1"/>
  <c r="AM169" i="1"/>
  <c r="R170" i="1"/>
  <c r="E171" i="1"/>
  <c r="AC171" i="1"/>
  <c r="C172" i="1"/>
  <c r="C171" i="1" s="1"/>
  <c r="C170" i="1" s="1"/>
  <c r="D172" i="1"/>
  <c r="E172" i="1"/>
  <c r="F172" i="1"/>
  <c r="G172" i="1"/>
  <c r="H172" i="1"/>
  <c r="H171" i="1" s="1"/>
  <c r="I172" i="1"/>
  <c r="I171" i="1" s="1"/>
  <c r="J172" i="1"/>
  <c r="J171" i="1" s="1"/>
  <c r="L172" i="1"/>
  <c r="N172" i="1"/>
  <c r="P172" i="1"/>
  <c r="P171" i="1" s="1"/>
  <c r="R172" i="1"/>
  <c r="R171" i="1" s="1"/>
  <c r="T172" i="1"/>
  <c r="V172" i="1"/>
  <c r="X172" i="1"/>
  <c r="X171" i="1" s="1"/>
  <c r="Y172" i="1"/>
  <c r="Y171" i="1" s="1"/>
  <c r="AA172" i="1"/>
  <c r="AC172" i="1"/>
  <c r="AE172" i="1"/>
  <c r="AG172" i="1"/>
  <c r="AG171" i="1" s="1"/>
  <c r="AI172" i="1"/>
  <c r="C173" i="1"/>
  <c r="D173" i="1"/>
  <c r="E173" i="1"/>
  <c r="F173" i="1"/>
  <c r="G173" i="1"/>
  <c r="H173" i="1"/>
  <c r="I173" i="1"/>
  <c r="J173" i="1"/>
  <c r="L173" i="1"/>
  <c r="N173" i="1"/>
  <c r="P173" i="1"/>
  <c r="R173" i="1"/>
  <c r="T173" i="1"/>
  <c r="V173" i="1"/>
  <c r="X173" i="1"/>
  <c r="Y173" i="1"/>
  <c r="AA173" i="1"/>
  <c r="AC173" i="1"/>
  <c r="AE173" i="1"/>
  <c r="AF173" i="1"/>
  <c r="AG173" i="1"/>
  <c r="AH173" i="1"/>
  <c r="AI173" i="1"/>
  <c r="AI80" i="1" s="1"/>
  <c r="AJ173" i="1"/>
  <c r="AK173" i="1"/>
  <c r="AL173" i="1"/>
  <c r="AM173" i="1"/>
  <c r="C174" i="1"/>
  <c r="D174" i="1"/>
  <c r="E174" i="1"/>
  <c r="F174" i="1"/>
  <c r="F171" i="1" s="1"/>
  <c r="G174" i="1"/>
  <c r="H174" i="1"/>
  <c r="I174" i="1"/>
  <c r="J174" i="1"/>
  <c r="K174" i="1"/>
  <c r="L174" i="1"/>
  <c r="M174" i="1"/>
  <c r="N174" i="1"/>
  <c r="N171" i="1" s="1"/>
  <c r="O174" i="1"/>
  <c r="P174" i="1"/>
  <c r="Q174" i="1"/>
  <c r="R174" i="1"/>
  <c r="S174" i="1"/>
  <c r="T174" i="1"/>
  <c r="U174" i="1"/>
  <c r="V174" i="1"/>
  <c r="V171" i="1" s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R175" i="1"/>
  <c r="AG175" i="1"/>
  <c r="AH175" i="1"/>
  <c r="C176" i="1"/>
  <c r="D176" i="1"/>
  <c r="E176" i="1"/>
  <c r="F176" i="1"/>
  <c r="G176" i="1"/>
  <c r="H176" i="1"/>
  <c r="H175" i="1" s="1"/>
  <c r="I176" i="1"/>
  <c r="J176" i="1"/>
  <c r="L176" i="1"/>
  <c r="N176" i="1"/>
  <c r="P176" i="1"/>
  <c r="R176" i="1"/>
  <c r="T176" i="1"/>
  <c r="V176" i="1"/>
  <c r="X176" i="1"/>
  <c r="Y176" i="1"/>
  <c r="AA176" i="1"/>
  <c r="AC176" i="1"/>
  <c r="AE176" i="1"/>
  <c r="AF176" i="1"/>
  <c r="AG176" i="1"/>
  <c r="AH176" i="1"/>
  <c r="AI176" i="1"/>
  <c r="AK176" i="1"/>
  <c r="AL176" i="1"/>
  <c r="AM176" i="1"/>
  <c r="AM175" i="1" s="1"/>
  <c r="C177" i="1"/>
  <c r="C175" i="1" s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R177" i="1"/>
  <c r="T177" i="1"/>
  <c r="V177" i="1"/>
  <c r="X177" i="1"/>
  <c r="Y177" i="1"/>
  <c r="AA177" i="1"/>
  <c r="AC177" i="1"/>
  <c r="AE177" i="1"/>
  <c r="AF177" i="1"/>
  <c r="AG177" i="1"/>
  <c r="AH177" i="1"/>
  <c r="AI177" i="1"/>
  <c r="AK177" i="1"/>
  <c r="AL177" i="1"/>
  <c r="AM177" i="1"/>
  <c r="C178" i="1"/>
  <c r="D178" i="1"/>
  <c r="E178" i="1"/>
  <c r="F178" i="1"/>
  <c r="G178" i="1"/>
  <c r="H178" i="1"/>
  <c r="I178" i="1"/>
  <c r="J178" i="1"/>
  <c r="J175" i="1" s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C179" i="1"/>
  <c r="D179" i="1"/>
  <c r="E179" i="1"/>
  <c r="F179" i="1"/>
  <c r="G179" i="1"/>
  <c r="H179" i="1"/>
  <c r="I179" i="1"/>
  <c r="I175" i="1" s="1"/>
  <c r="J179" i="1"/>
  <c r="L179" i="1"/>
  <c r="N179" i="1"/>
  <c r="P179" i="1"/>
  <c r="R179" i="1"/>
  <c r="T179" i="1"/>
  <c r="V179" i="1"/>
  <c r="X179" i="1"/>
  <c r="Y179" i="1"/>
  <c r="Y175" i="1" s="1"/>
  <c r="AA179" i="1"/>
  <c r="AC179" i="1"/>
  <c r="AE179" i="1"/>
  <c r="AF179" i="1"/>
  <c r="AG179" i="1"/>
  <c r="AH179" i="1"/>
  <c r="AI179" i="1"/>
  <c r="AK179" i="1"/>
  <c r="AL179" i="1"/>
  <c r="AM179" i="1"/>
  <c r="E182" i="1"/>
  <c r="L182" i="1"/>
  <c r="L181" i="1" s="1"/>
  <c r="X182" i="1"/>
  <c r="AA182" i="1"/>
  <c r="C183" i="1"/>
  <c r="C182" i="1" s="1"/>
  <c r="C181" i="1" s="1"/>
  <c r="D183" i="1"/>
  <c r="E183" i="1"/>
  <c r="F183" i="1"/>
  <c r="G183" i="1"/>
  <c r="G182" i="1" s="1"/>
  <c r="G181" i="1" s="1"/>
  <c r="H183" i="1"/>
  <c r="H182" i="1" s="1"/>
  <c r="I183" i="1"/>
  <c r="J183" i="1"/>
  <c r="L183" i="1"/>
  <c r="N183" i="1"/>
  <c r="P183" i="1"/>
  <c r="P182" i="1" s="1"/>
  <c r="P181" i="1" s="1"/>
  <c r="R183" i="1"/>
  <c r="T183" i="1"/>
  <c r="V183" i="1"/>
  <c r="V182" i="1" s="1"/>
  <c r="X183" i="1"/>
  <c r="Y183" i="1"/>
  <c r="AA183" i="1"/>
  <c r="AC183" i="1"/>
  <c r="AE183" i="1"/>
  <c r="AE182" i="1" s="1"/>
  <c r="AG183" i="1"/>
  <c r="AI183" i="1"/>
  <c r="AI182" i="1" s="1"/>
  <c r="AI181" i="1" s="1"/>
  <c r="AK183" i="1"/>
  <c r="AL183" i="1"/>
  <c r="AM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P184" i="1"/>
  <c r="R184" i="1"/>
  <c r="T184" i="1"/>
  <c r="V184" i="1"/>
  <c r="X184" i="1"/>
  <c r="Y184" i="1"/>
  <c r="AA184" i="1"/>
  <c r="AC184" i="1"/>
  <c r="AC182" i="1" s="1"/>
  <c r="AE184" i="1"/>
  <c r="AG184" i="1"/>
  <c r="AI184" i="1"/>
  <c r="AK184" i="1"/>
  <c r="AL184" i="1"/>
  <c r="AM184" i="1"/>
  <c r="C185" i="1"/>
  <c r="D185" i="1"/>
  <c r="D182" i="1" s="1"/>
  <c r="E185" i="1"/>
  <c r="F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T182" i="1" s="1"/>
  <c r="U185" i="1"/>
  <c r="V185" i="1"/>
  <c r="W185" i="1"/>
  <c r="X185" i="1"/>
  <c r="Y185" i="1"/>
  <c r="Z185" i="1"/>
  <c r="AA185" i="1"/>
  <c r="AC185" i="1"/>
  <c r="AL185" i="1"/>
  <c r="F186" i="1"/>
  <c r="G186" i="1"/>
  <c r="L186" i="1"/>
  <c r="P186" i="1"/>
  <c r="AI186" i="1"/>
  <c r="AL186" i="1"/>
  <c r="AM186" i="1"/>
  <c r="C187" i="1"/>
  <c r="C186" i="1" s="1"/>
  <c r="D187" i="1"/>
  <c r="D186" i="1" s="1"/>
  <c r="E187" i="1"/>
  <c r="F187" i="1"/>
  <c r="G187" i="1"/>
  <c r="H187" i="1"/>
  <c r="I187" i="1"/>
  <c r="I186" i="1" s="1"/>
  <c r="J187" i="1"/>
  <c r="J186" i="1" s="1"/>
  <c r="L187" i="1"/>
  <c r="N187" i="1"/>
  <c r="P187" i="1"/>
  <c r="R187" i="1"/>
  <c r="R186" i="1" s="1"/>
  <c r="T187" i="1"/>
  <c r="T186" i="1" s="1"/>
  <c r="V187" i="1"/>
  <c r="V186" i="1" s="1"/>
  <c r="X187" i="1"/>
  <c r="Y187" i="1"/>
  <c r="Y186" i="1" s="1"/>
  <c r="AA187" i="1"/>
  <c r="AA186" i="1" s="1"/>
  <c r="AC187" i="1"/>
  <c r="AE187" i="1"/>
  <c r="AG187" i="1"/>
  <c r="AG186" i="1" s="1"/>
  <c r="AI187" i="1"/>
  <c r="AK187" i="1"/>
  <c r="AK186" i="1" s="1"/>
  <c r="AL187" i="1"/>
  <c r="AM187" i="1"/>
  <c r="C188" i="1"/>
  <c r="D188" i="1"/>
  <c r="E188" i="1"/>
  <c r="F188" i="1"/>
  <c r="G188" i="1"/>
  <c r="H188" i="1"/>
  <c r="I188" i="1"/>
  <c r="J188" i="1"/>
  <c r="L188" i="1"/>
  <c r="N188" i="1"/>
  <c r="N186" i="1" s="1"/>
  <c r="P188" i="1"/>
  <c r="R188" i="1"/>
  <c r="T188" i="1"/>
  <c r="V188" i="1"/>
  <c r="X188" i="1"/>
  <c r="Y188" i="1"/>
  <c r="AA188" i="1"/>
  <c r="AC188" i="1"/>
  <c r="AE188" i="1"/>
  <c r="AE186" i="1" s="1"/>
  <c r="AG188" i="1"/>
  <c r="AI188" i="1"/>
  <c r="AK188" i="1"/>
  <c r="AL188" i="1"/>
  <c r="AM188" i="1"/>
  <c r="C189" i="1"/>
  <c r="D189" i="1"/>
  <c r="E189" i="1"/>
  <c r="F189" i="1"/>
  <c r="G189" i="1"/>
  <c r="H189" i="1"/>
  <c r="H186" i="1" s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X186" i="1" s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F191" i="1"/>
  <c r="G191" i="1"/>
  <c r="G190" i="1" s="1"/>
  <c r="K191" i="1"/>
  <c r="P191" i="1"/>
  <c r="P190" i="1" s="1"/>
  <c r="AA191" i="1"/>
  <c r="AL191" i="1"/>
  <c r="AM191" i="1"/>
  <c r="AM190" i="1" s="1"/>
  <c r="C192" i="1"/>
  <c r="C191" i="1" s="1"/>
  <c r="D192" i="1"/>
  <c r="E192" i="1"/>
  <c r="F192" i="1"/>
  <c r="G192" i="1"/>
  <c r="H192" i="1"/>
  <c r="H191" i="1" s="1"/>
  <c r="H190" i="1" s="1"/>
  <c r="I192" i="1"/>
  <c r="I191" i="1" s="1"/>
  <c r="I190" i="1" s="1"/>
  <c r="J192" i="1"/>
  <c r="J191" i="1" s="1"/>
  <c r="K192" i="1"/>
  <c r="L192" i="1"/>
  <c r="M192" i="1"/>
  <c r="M191" i="1" s="1"/>
  <c r="M190" i="1" s="1"/>
  <c r="N192" i="1"/>
  <c r="N191" i="1" s="1"/>
  <c r="O192" i="1"/>
  <c r="P192" i="1"/>
  <c r="Q192" i="1"/>
  <c r="R192" i="1"/>
  <c r="R191" i="1" s="1"/>
  <c r="S192" i="1"/>
  <c r="T192" i="1"/>
  <c r="U192" i="1"/>
  <c r="V192" i="1"/>
  <c r="W192" i="1"/>
  <c r="X192" i="1"/>
  <c r="X191" i="1" s="1"/>
  <c r="X190" i="1" s="1"/>
  <c r="Y192" i="1"/>
  <c r="Y191" i="1" s="1"/>
  <c r="Y190" i="1" s="1"/>
  <c r="AA192" i="1"/>
  <c r="AC192" i="1"/>
  <c r="AE192" i="1"/>
  <c r="AF192" i="1"/>
  <c r="AG192" i="1"/>
  <c r="AG191" i="1" s="1"/>
  <c r="AG190" i="1" s="1"/>
  <c r="AH192" i="1"/>
  <c r="AI192" i="1"/>
  <c r="AI191" i="1" s="1"/>
  <c r="AI190" i="1" s="1"/>
  <c r="AJ192" i="1"/>
  <c r="AK192" i="1"/>
  <c r="AL192" i="1"/>
  <c r="AM192" i="1"/>
  <c r="C193" i="1"/>
  <c r="D193" i="1"/>
  <c r="E193" i="1"/>
  <c r="E191" i="1" s="1"/>
  <c r="E190" i="1" s="1"/>
  <c r="F193" i="1"/>
  <c r="G193" i="1"/>
  <c r="H193" i="1"/>
  <c r="I193" i="1"/>
  <c r="J193" i="1"/>
  <c r="K193" i="1"/>
  <c r="L193" i="1"/>
  <c r="M193" i="1"/>
  <c r="N193" i="1"/>
  <c r="P193" i="1"/>
  <c r="R193" i="1"/>
  <c r="T193" i="1"/>
  <c r="V193" i="1"/>
  <c r="V191" i="1" s="1"/>
  <c r="X193" i="1"/>
  <c r="Y193" i="1"/>
  <c r="AA193" i="1"/>
  <c r="AC193" i="1"/>
  <c r="AC191" i="1" s="1"/>
  <c r="AC190" i="1" s="1"/>
  <c r="AE193" i="1"/>
  <c r="AE191" i="1" s="1"/>
  <c r="AE190" i="1" s="1"/>
  <c r="AG193" i="1"/>
  <c r="AI193" i="1"/>
  <c r="AK193" i="1"/>
  <c r="AK191" i="1" s="1"/>
  <c r="AK190" i="1" s="1"/>
  <c r="AL193" i="1"/>
  <c r="AM193" i="1"/>
  <c r="G194" i="1"/>
  <c r="H194" i="1"/>
  <c r="I194" i="1"/>
  <c r="P194" i="1"/>
  <c r="X194" i="1"/>
  <c r="Y194" i="1"/>
  <c r="AE194" i="1"/>
  <c r="AG194" i="1"/>
  <c r="AM194" i="1"/>
  <c r="C195" i="1"/>
  <c r="C194" i="1" s="1"/>
  <c r="D195" i="1"/>
  <c r="D194" i="1" s="1"/>
  <c r="E195" i="1"/>
  <c r="E194" i="1" s="1"/>
  <c r="F195" i="1"/>
  <c r="G195" i="1"/>
  <c r="H195" i="1"/>
  <c r="I195" i="1"/>
  <c r="J195" i="1"/>
  <c r="J194" i="1" s="1"/>
  <c r="K195" i="1"/>
  <c r="K194" i="1" s="1"/>
  <c r="K190" i="1" s="1"/>
  <c r="L195" i="1"/>
  <c r="L194" i="1" s="1"/>
  <c r="M195" i="1"/>
  <c r="M194" i="1" s="1"/>
  <c r="N195" i="1"/>
  <c r="P195" i="1"/>
  <c r="R195" i="1"/>
  <c r="R194" i="1" s="1"/>
  <c r="T195" i="1"/>
  <c r="T194" i="1" s="1"/>
  <c r="V195" i="1"/>
  <c r="X195" i="1"/>
  <c r="Y195" i="1"/>
  <c r="AA195" i="1"/>
  <c r="AA194" i="1" s="1"/>
  <c r="AC195" i="1"/>
  <c r="AC194" i="1" s="1"/>
  <c r="AE195" i="1"/>
  <c r="AG195" i="1"/>
  <c r="AI195" i="1"/>
  <c r="AI194" i="1" s="1"/>
  <c r="AK195" i="1"/>
  <c r="AK194" i="1" s="1"/>
  <c r="AL195" i="1"/>
  <c r="AM195" i="1"/>
  <c r="C196" i="1"/>
  <c r="D196" i="1"/>
  <c r="E196" i="1"/>
  <c r="F196" i="1"/>
  <c r="F194" i="1" s="1"/>
  <c r="G196" i="1"/>
  <c r="H196" i="1"/>
  <c r="I196" i="1"/>
  <c r="J196" i="1"/>
  <c r="K196" i="1"/>
  <c r="L196" i="1"/>
  <c r="M196" i="1"/>
  <c r="N196" i="1"/>
  <c r="N194" i="1" s="1"/>
  <c r="O196" i="1"/>
  <c r="P196" i="1"/>
  <c r="Q196" i="1"/>
  <c r="R196" i="1"/>
  <c r="S196" i="1"/>
  <c r="T196" i="1"/>
  <c r="U196" i="1"/>
  <c r="V196" i="1"/>
  <c r="V194" i="1" s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AL194" i="1" s="1"/>
  <c r="AM196" i="1"/>
  <c r="C198" i="1"/>
  <c r="C197" i="1" s="1"/>
  <c r="K198" i="1"/>
  <c r="K197" i="1" s="1"/>
  <c r="AI198" i="1"/>
  <c r="AI197" i="1" s="1"/>
  <c r="C199" i="1"/>
  <c r="D199" i="1"/>
  <c r="E199" i="1"/>
  <c r="F199" i="1"/>
  <c r="F198" i="1" s="1"/>
  <c r="G199" i="1"/>
  <c r="H199" i="1"/>
  <c r="H198" i="1" s="1"/>
  <c r="H197" i="1" s="1"/>
  <c r="I199" i="1"/>
  <c r="I198" i="1" s="1"/>
  <c r="J199" i="1"/>
  <c r="K199" i="1"/>
  <c r="L199" i="1"/>
  <c r="M199" i="1"/>
  <c r="N199" i="1"/>
  <c r="N198" i="1" s="1"/>
  <c r="N197" i="1" s="1"/>
  <c r="O199" i="1"/>
  <c r="P199" i="1"/>
  <c r="P198" i="1" s="1"/>
  <c r="P197" i="1" s="1"/>
  <c r="Q199" i="1"/>
  <c r="R199" i="1"/>
  <c r="S199" i="1"/>
  <c r="T199" i="1"/>
  <c r="U199" i="1"/>
  <c r="V199" i="1"/>
  <c r="V198" i="1" s="1"/>
  <c r="V197" i="1" s="1"/>
  <c r="W199" i="1"/>
  <c r="X199" i="1"/>
  <c r="X198" i="1" s="1"/>
  <c r="X197" i="1" s="1"/>
  <c r="Y199" i="1"/>
  <c r="Y198" i="1" s="1"/>
  <c r="Y197" i="1" s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L198" i="1" s="1"/>
  <c r="AL197" i="1" s="1"/>
  <c r="AM199" i="1"/>
  <c r="C200" i="1"/>
  <c r="J200" i="1"/>
  <c r="J79" i="1" s="1"/>
  <c r="K200" i="1"/>
  <c r="R200" i="1"/>
  <c r="R79" i="1" s="1"/>
  <c r="Y200" i="1"/>
  <c r="AI200" i="1"/>
  <c r="C201" i="1"/>
  <c r="D201" i="1"/>
  <c r="D200" i="1" s="1"/>
  <c r="E201" i="1"/>
  <c r="E200" i="1" s="1"/>
  <c r="F201" i="1"/>
  <c r="F200" i="1" s="1"/>
  <c r="F79" i="1" s="1"/>
  <c r="G201" i="1"/>
  <c r="G200" i="1" s="1"/>
  <c r="G79" i="1" s="1"/>
  <c r="H201" i="1"/>
  <c r="I201" i="1"/>
  <c r="J201" i="1"/>
  <c r="K201" i="1"/>
  <c r="L201" i="1"/>
  <c r="L200" i="1" s="1"/>
  <c r="N201" i="1"/>
  <c r="N200" i="1" s="1"/>
  <c r="N79" i="1" s="1"/>
  <c r="P201" i="1"/>
  <c r="R201" i="1"/>
  <c r="T201" i="1"/>
  <c r="T200" i="1" s="1"/>
  <c r="V201" i="1"/>
  <c r="V200" i="1" s="1"/>
  <c r="V79" i="1" s="1"/>
  <c r="X201" i="1"/>
  <c r="Y201" i="1"/>
  <c r="AA201" i="1"/>
  <c r="AC201" i="1"/>
  <c r="AC200" i="1" s="1"/>
  <c r="AE201" i="1"/>
  <c r="AE200" i="1" s="1"/>
  <c r="AE79" i="1" s="1"/>
  <c r="AG201" i="1"/>
  <c r="AI201" i="1"/>
  <c r="AK201" i="1"/>
  <c r="AK200" i="1" s="1"/>
  <c r="AL201" i="1"/>
  <c r="AL200" i="1" s="1"/>
  <c r="AL79" i="1" s="1"/>
  <c r="AM201" i="1"/>
  <c r="AM200" i="1" s="1"/>
  <c r="AM79" i="1" s="1"/>
  <c r="C202" i="1"/>
  <c r="D202" i="1"/>
  <c r="E202" i="1"/>
  <c r="F202" i="1"/>
  <c r="H202" i="1"/>
  <c r="H200" i="1" s="1"/>
  <c r="H79" i="1" s="1"/>
  <c r="I202" i="1"/>
  <c r="I200" i="1" s="1"/>
  <c r="I79" i="1" s="1"/>
  <c r="J202" i="1"/>
  <c r="K202" i="1"/>
  <c r="L202" i="1"/>
  <c r="M202" i="1"/>
  <c r="N202" i="1"/>
  <c r="O202" i="1"/>
  <c r="P202" i="1"/>
  <c r="P200" i="1" s="1"/>
  <c r="P79" i="1" s="1"/>
  <c r="Q202" i="1"/>
  <c r="R202" i="1"/>
  <c r="S202" i="1"/>
  <c r="T202" i="1"/>
  <c r="U202" i="1"/>
  <c r="V202" i="1"/>
  <c r="W202" i="1"/>
  <c r="X202" i="1"/>
  <c r="X200" i="1" s="1"/>
  <c r="X79" i="1" s="1"/>
  <c r="Z202" i="1"/>
  <c r="AA202" i="1"/>
  <c r="AA200" i="1" s="1"/>
  <c r="AB202" i="1"/>
  <c r="AC202" i="1"/>
  <c r="AD202" i="1"/>
  <c r="AE202" i="1"/>
  <c r="AF202" i="1"/>
  <c r="AG202" i="1"/>
  <c r="AG200" i="1" s="1"/>
  <c r="AG79" i="1" s="1"/>
  <c r="AK202" i="1"/>
  <c r="AL202" i="1"/>
  <c r="AM202" i="1"/>
  <c r="C203" i="1"/>
  <c r="D203" i="1"/>
  <c r="E203" i="1"/>
  <c r="F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Z203" i="1"/>
  <c r="AA203" i="1"/>
  <c r="AB203" i="1"/>
  <c r="AD203" i="1"/>
  <c r="AF203" i="1"/>
  <c r="AL203" i="1"/>
  <c r="AM203" i="1"/>
  <c r="C205" i="1"/>
  <c r="C204" i="1" s="1"/>
  <c r="D205" i="1"/>
  <c r="D204" i="1" s="1"/>
  <c r="E205" i="1"/>
  <c r="E204" i="1" s="1"/>
  <c r="F205" i="1"/>
  <c r="F204" i="1" s="1"/>
  <c r="H205" i="1"/>
  <c r="H204" i="1" s="1"/>
  <c r="I205" i="1"/>
  <c r="I204" i="1" s="1"/>
  <c r="J205" i="1"/>
  <c r="J204" i="1" s="1"/>
  <c r="K205" i="1"/>
  <c r="K204" i="1" s="1"/>
  <c r="L205" i="1"/>
  <c r="L204" i="1" s="1"/>
  <c r="M205" i="1"/>
  <c r="M204" i="1" s="1"/>
  <c r="N205" i="1"/>
  <c r="N204" i="1" s="1"/>
  <c r="O205" i="1"/>
  <c r="O204" i="1" s="1"/>
  <c r="P205" i="1"/>
  <c r="P204" i="1" s="1"/>
  <c r="Q205" i="1"/>
  <c r="Q204" i="1" s="1"/>
  <c r="R205" i="1"/>
  <c r="R204" i="1" s="1"/>
  <c r="S205" i="1"/>
  <c r="S204" i="1" s="1"/>
  <c r="T205" i="1"/>
  <c r="T204" i="1" s="1"/>
  <c r="U205" i="1"/>
  <c r="U204" i="1" s="1"/>
  <c r="V205" i="1"/>
  <c r="V204" i="1" s="1"/>
  <c r="W205" i="1"/>
  <c r="W204" i="1" s="1"/>
  <c r="X205" i="1"/>
  <c r="X204" i="1" s="1"/>
  <c r="Z205" i="1"/>
  <c r="Z204" i="1" s="1"/>
  <c r="AA205" i="1"/>
  <c r="AA204" i="1" s="1"/>
  <c r="AB205" i="1"/>
  <c r="AB204" i="1" s="1"/>
  <c r="AC205" i="1"/>
  <c r="AC204" i="1" s="1"/>
  <c r="AD205" i="1"/>
  <c r="AD204" i="1" s="1"/>
  <c r="AE205" i="1"/>
  <c r="AE204" i="1" s="1"/>
  <c r="AF205" i="1"/>
  <c r="AF204" i="1" s="1"/>
  <c r="AG205" i="1"/>
  <c r="AG204" i="1" s="1"/>
  <c r="AK205" i="1"/>
  <c r="AK204" i="1" s="1"/>
  <c r="AL205" i="1"/>
  <c r="AL204" i="1" s="1"/>
  <c r="AM205" i="1"/>
  <c r="AM204" i="1" s="1"/>
  <c r="C207" i="1"/>
  <c r="AI207" i="1"/>
  <c r="C208" i="1"/>
  <c r="D208" i="1"/>
  <c r="E208" i="1"/>
  <c r="E207" i="1" s="1"/>
  <c r="F208" i="1"/>
  <c r="F207" i="1" s="1"/>
  <c r="G208" i="1"/>
  <c r="G207" i="1" s="1"/>
  <c r="G206" i="1" s="1"/>
  <c r="H208" i="1"/>
  <c r="H207" i="1" s="1"/>
  <c r="I208" i="1"/>
  <c r="J208" i="1"/>
  <c r="K208" i="1"/>
  <c r="L208" i="1"/>
  <c r="N208" i="1"/>
  <c r="N207" i="1" s="1"/>
  <c r="P208" i="1"/>
  <c r="P207" i="1" s="1"/>
  <c r="R208" i="1"/>
  <c r="T208" i="1"/>
  <c r="V208" i="1"/>
  <c r="V207" i="1" s="1"/>
  <c r="X208" i="1"/>
  <c r="X207" i="1" s="1"/>
  <c r="Y208" i="1"/>
  <c r="AA208" i="1"/>
  <c r="AC208" i="1"/>
  <c r="AC207" i="1" s="1"/>
  <c r="AE208" i="1"/>
  <c r="AE207" i="1" s="1"/>
  <c r="AG208" i="1"/>
  <c r="AI208" i="1"/>
  <c r="AK208" i="1"/>
  <c r="AK207" i="1" s="1"/>
  <c r="AL208" i="1"/>
  <c r="AL207" i="1" s="1"/>
  <c r="AM208" i="1"/>
  <c r="AM207" i="1" s="1"/>
  <c r="C209" i="1"/>
  <c r="D209" i="1"/>
  <c r="E209" i="1"/>
  <c r="F209" i="1"/>
  <c r="G209" i="1"/>
  <c r="H209" i="1"/>
  <c r="I209" i="1"/>
  <c r="I207" i="1" s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Y207" i="1" s="1"/>
  <c r="Z209" i="1"/>
  <c r="AA209" i="1"/>
  <c r="AB209" i="1"/>
  <c r="AC209" i="1"/>
  <c r="AD209" i="1"/>
  <c r="AE209" i="1"/>
  <c r="AF209" i="1"/>
  <c r="AG209" i="1"/>
  <c r="AG207" i="1" s="1"/>
  <c r="AG206" i="1" s="1"/>
  <c r="AH209" i="1"/>
  <c r="AI209" i="1"/>
  <c r="AJ209" i="1"/>
  <c r="AK209" i="1"/>
  <c r="AL209" i="1"/>
  <c r="AM209" i="1"/>
  <c r="C210" i="1"/>
  <c r="D210" i="1"/>
  <c r="D207" i="1" s="1"/>
  <c r="D206" i="1" s="1"/>
  <c r="E210" i="1"/>
  <c r="F210" i="1"/>
  <c r="G210" i="1"/>
  <c r="H210" i="1"/>
  <c r="I210" i="1"/>
  <c r="J210" i="1"/>
  <c r="K210" i="1"/>
  <c r="L210" i="1"/>
  <c r="L207" i="1" s="1"/>
  <c r="L206" i="1" s="1"/>
  <c r="M210" i="1"/>
  <c r="N210" i="1"/>
  <c r="O210" i="1"/>
  <c r="P210" i="1"/>
  <c r="Q210" i="1"/>
  <c r="R210" i="1"/>
  <c r="S210" i="1"/>
  <c r="T210" i="1"/>
  <c r="T207" i="1" s="1"/>
  <c r="T206" i="1" s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C212" i="1"/>
  <c r="D212" i="1"/>
  <c r="E212" i="1"/>
  <c r="F212" i="1"/>
  <c r="H212" i="1"/>
  <c r="I212" i="1"/>
  <c r="J212" i="1"/>
  <c r="J207" i="1" s="1"/>
  <c r="K212" i="1"/>
  <c r="K207" i="1" s="1"/>
  <c r="K206" i="1" s="1"/>
  <c r="L212" i="1"/>
  <c r="M212" i="1"/>
  <c r="N212" i="1"/>
  <c r="O212" i="1"/>
  <c r="P212" i="1"/>
  <c r="Q212" i="1"/>
  <c r="R212" i="1"/>
  <c r="R207" i="1" s="1"/>
  <c r="S212" i="1"/>
  <c r="T212" i="1"/>
  <c r="U212" i="1"/>
  <c r="V212" i="1"/>
  <c r="W212" i="1"/>
  <c r="X212" i="1"/>
  <c r="Y212" i="1"/>
  <c r="Z212" i="1"/>
  <c r="AA212" i="1"/>
  <c r="AA207" i="1" s="1"/>
  <c r="AA206" i="1" s="1"/>
  <c r="AB212" i="1"/>
  <c r="AC212" i="1"/>
  <c r="AD212" i="1"/>
  <c r="AK212" i="1"/>
  <c r="AL212" i="1"/>
  <c r="AM212" i="1"/>
  <c r="D213" i="1"/>
  <c r="L213" i="1"/>
  <c r="T213" i="1"/>
  <c r="C214" i="1"/>
  <c r="D214" i="1"/>
  <c r="E214" i="1"/>
  <c r="F214" i="1"/>
  <c r="F213" i="1" s="1"/>
  <c r="G214" i="1"/>
  <c r="G213" i="1" s="1"/>
  <c r="H214" i="1"/>
  <c r="H213" i="1" s="1"/>
  <c r="I214" i="1"/>
  <c r="I213" i="1" s="1"/>
  <c r="J214" i="1"/>
  <c r="K214" i="1"/>
  <c r="L214" i="1"/>
  <c r="N214" i="1"/>
  <c r="N213" i="1" s="1"/>
  <c r="P214" i="1"/>
  <c r="P213" i="1" s="1"/>
  <c r="R214" i="1"/>
  <c r="T214" i="1"/>
  <c r="V214" i="1"/>
  <c r="V213" i="1" s="1"/>
  <c r="X214" i="1"/>
  <c r="X213" i="1" s="1"/>
  <c r="Y214" i="1"/>
  <c r="Y213" i="1" s="1"/>
  <c r="AA214" i="1"/>
  <c r="AC214" i="1"/>
  <c r="AE214" i="1"/>
  <c r="AE213" i="1" s="1"/>
  <c r="AG214" i="1"/>
  <c r="AG213" i="1" s="1"/>
  <c r="AI214" i="1"/>
  <c r="AK214" i="1"/>
  <c r="AL214" i="1"/>
  <c r="AL213" i="1" s="1"/>
  <c r="AM214" i="1"/>
  <c r="AM213" i="1" s="1"/>
  <c r="C215" i="1"/>
  <c r="D215" i="1"/>
  <c r="E215" i="1"/>
  <c r="F215" i="1"/>
  <c r="G215" i="1"/>
  <c r="H215" i="1"/>
  <c r="I215" i="1"/>
  <c r="J215" i="1"/>
  <c r="J213" i="1" s="1"/>
  <c r="K215" i="1"/>
  <c r="L215" i="1"/>
  <c r="M215" i="1"/>
  <c r="N215" i="1"/>
  <c r="O215" i="1"/>
  <c r="P215" i="1"/>
  <c r="Q215" i="1"/>
  <c r="R215" i="1"/>
  <c r="R213" i="1" s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C216" i="1"/>
  <c r="D216" i="1"/>
  <c r="E216" i="1"/>
  <c r="E213" i="1" s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C213" i="1" s="1"/>
  <c r="AD216" i="1"/>
  <c r="AE216" i="1"/>
  <c r="AF216" i="1"/>
  <c r="AG216" i="1"/>
  <c r="AH216" i="1"/>
  <c r="AI216" i="1"/>
  <c r="AJ216" i="1"/>
  <c r="AK216" i="1"/>
  <c r="AK213" i="1" s="1"/>
  <c r="AL216" i="1"/>
  <c r="AM216" i="1"/>
  <c r="C217" i="1"/>
  <c r="D217" i="1"/>
  <c r="E217" i="1"/>
  <c r="F217" i="1"/>
  <c r="G217" i="1"/>
  <c r="H217" i="1"/>
  <c r="I217" i="1"/>
  <c r="J217" i="1"/>
  <c r="K217" i="1"/>
  <c r="L217" i="1"/>
  <c r="N217" i="1"/>
  <c r="P217" i="1"/>
  <c r="Q217" i="1"/>
  <c r="R217" i="1"/>
  <c r="T217" i="1"/>
  <c r="V217" i="1"/>
  <c r="X217" i="1"/>
  <c r="Y217" i="1"/>
  <c r="AA217" i="1"/>
  <c r="AC217" i="1"/>
  <c r="AE217" i="1"/>
  <c r="AG217" i="1"/>
  <c r="AI217" i="1"/>
  <c r="AK217" i="1"/>
  <c r="AL217" i="1"/>
  <c r="AM217" i="1"/>
  <c r="C218" i="1"/>
  <c r="C213" i="1" s="1"/>
  <c r="D218" i="1"/>
  <c r="E218" i="1"/>
  <c r="F218" i="1"/>
  <c r="G218" i="1"/>
  <c r="H218" i="1"/>
  <c r="I218" i="1"/>
  <c r="J218" i="1"/>
  <c r="K218" i="1"/>
  <c r="K213" i="1" s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A213" i="1" s="1"/>
  <c r="AB218" i="1"/>
  <c r="AC218" i="1"/>
  <c r="AD218" i="1"/>
  <c r="AE218" i="1"/>
  <c r="AF218" i="1"/>
  <c r="AG218" i="1"/>
  <c r="AH218" i="1"/>
  <c r="AI218" i="1"/>
  <c r="AI213" i="1" s="1"/>
  <c r="AJ218" i="1"/>
  <c r="AK218" i="1"/>
  <c r="AL218" i="1"/>
  <c r="AM218" i="1"/>
  <c r="AA79" i="1" l="1"/>
  <c r="AA198" i="1"/>
  <c r="AA197" i="1" s="1"/>
  <c r="AE206" i="1"/>
  <c r="F206" i="1"/>
  <c r="AC79" i="1"/>
  <c r="E79" i="1"/>
  <c r="E198" i="1"/>
  <c r="E197" i="1" s="1"/>
  <c r="AC206" i="1"/>
  <c r="N206" i="1"/>
  <c r="E206" i="1"/>
  <c r="L79" i="1"/>
  <c r="L198" i="1"/>
  <c r="L197" i="1" s="1"/>
  <c r="D79" i="1"/>
  <c r="D198" i="1"/>
  <c r="D197" i="1" s="1"/>
  <c r="AM198" i="1"/>
  <c r="AM197" i="1" s="1"/>
  <c r="G198" i="1"/>
  <c r="G197" i="1" s="1"/>
  <c r="N190" i="1"/>
  <c r="T181" i="1"/>
  <c r="AE181" i="1"/>
  <c r="V190" i="1"/>
  <c r="Y206" i="1"/>
  <c r="I206" i="1"/>
  <c r="AL206" i="1"/>
  <c r="X206" i="1"/>
  <c r="AI206" i="1"/>
  <c r="AK79" i="1"/>
  <c r="C190" i="1"/>
  <c r="J206" i="1"/>
  <c r="AK206" i="1"/>
  <c r="V206" i="1"/>
  <c r="C206" i="1"/>
  <c r="T79" i="1"/>
  <c r="T198" i="1"/>
  <c r="T197" i="1" s="1"/>
  <c r="R190" i="1"/>
  <c r="J190" i="1"/>
  <c r="X181" i="1"/>
  <c r="AE158" i="1"/>
  <c r="AM206" i="1"/>
  <c r="R206" i="1"/>
  <c r="H206" i="1"/>
  <c r="H181" i="1"/>
  <c r="J170" i="1"/>
  <c r="I197" i="1"/>
  <c r="AA190" i="1"/>
  <c r="F197" i="1"/>
  <c r="P206" i="1"/>
  <c r="D181" i="1"/>
  <c r="D80" i="1"/>
  <c r="H159" i="1"/>
  <c r="H158" i="1" s="1"/>
  <c r="Y154" i="1"/>
  <c r="AI79" i="1"/>
  <c r="K79" i="1"/>
  <c r="C79" i="1"/>
  <c r="AM92" i="1"/>
  <c r="AE92" i="1"/>
  <c r="W92" i="1"/>
  <c r="O92" i="1"/>
  <c r="G92" i="1"/>
  <c r="AC186" i="1"/>
  <c r="AC181" i="1" s="1"/>
  <c r="V181" i="1"/>
  <c r="AJ80" i="1"/>
  <c r="AA80" i="1"/>
  <c r="AA171" i="1"/>
  <c r="D171" i="1"/>
  <c r="AK83" i="1"/>
  <c r="AE148" i="1"/>
  <c r="AE147" i="1" s="1"/>
  <c r="G148" i="1"/>
  <c r="G147" i="1" s="1"/>
  <c r="E91" i="1"/>
  <c r="E143" i="1"/>
  <c r="E136" i="1" s="1"/>
  <c r="D137" i="1"/>
  <c r="V124" i="1"/>
  <c r="F190" i="1"/>
  <c r="AK92" i="1"/>
  <c r="AC92" i="1"/>
  <c r="U92" i="1"/>
  <c r="M92" i="1"/>
  <c r="E92" i="1"/>
  <c r="AL182" i="1"/>
  <c r="AL181" i="1" s="1"/>
  <c r="I182" i="1"/>
  <c r="I181" i="1" s="1"/>
  <c r="AE175" i="1"/>
  <c r="T87" i="1"/>
  <c r="T175" i="1"/>
  <c r="C80" i="1"/>
  <c r="J158" i="1"/>
  <c r="V137" i="1"/>
  <c r="X82" i="1"/>
  <c r="H82" i="1"/>
  <c r="AK81" i="1"/>
  <c r="AC81" i="1"/>
  <c r="AC125" i="1"/>
  <c r="AC124" i="1" s="1"/>
  <c r="E81" i="1"/>
  <c r="AL190" i="1"/>
  <c r="AF175" i="1"/>
  <c r="L171" i="1"/>
  <c r="R198" i="1"/>
  <c r="R197" i="1" s="1"/>
  <c r="J198" i="1"/>
  <c r="J197" i="1" s="1"/>
  <c r="AJ92" i="1"/>
  <c r="AB92" i="1"/>
  <c r="T92" i="1"/>
  <c r="L92" i="1"/>
  <c r="D92" i="1"/>
  <c r="R182" i="1"/>
  <c r="R181" i="1" s="1"/>
  <c r="AC87" i="1"/>
  <c r="AC175" i="1"/>
  <c r="G175" i="1"/>
  <c r="AI171" i="1"/>
  <c r="I170" i="1"/>
  <c r="E170" i="1"/>
  <c r="AC159" i="1"/>
  <c r="P159" i="1"/>
  <c r="P158" i="1" s="1"/>
  <c r="F159" i="1"/>
  <c r="F158" i="1" s="1"/>
  <c r="AA147" i="1"/>
  <c r="L147" i="1"/>
  <c r="D147" i="1"/>
  <c r="AK91" i="1"/>
  <c r="AK143" i="1"/>
  <c r="AI136" i="1"/>
  <c r="T137" i="1"/>
  <c r="L131" i="1"/>
  <c r="D131" i="1"/>
  <c r="AL124" i="1"/>
  <c r="AI76" i="1"/>
  <c r="AA76" i="1"/>
  <c r="C76" i="1"/>
  <c r="Y79" i="1"/>
  <c r="AA175" i="1"/>
  <c r="AK87" i="1"/>
  <c r="AK175" i="1"/>
  <c r="P175" i="1"/>
  <c r="T80" i="1"/>
  <c r="AG170" i="1"/>
  <c r="T171" i="1"/>
  <c r="T170" i="1" s="1"/>
  <c r="H170" i="1"/>
  <c r="T166" i="1"/>
  <c r="AA159" i="1"/>
  <c r="AA158" i="1" s="1"/>
  <c r="C159" i="1"/>
  <c r="C158" i="1" s="1"/>
  <c r="N159" i="1"/>
  <c r="N158" i="1" s="1"/>
  <c r="E159" i="1"/>
  <c r="E158" i="1" s="1"/>
  <c r="AG154" i="1"/>
  <c r="AC83" i="1"/>
  <c r="C147" i="1"/>
  <c r="AI103" i="1"/>
  <c r="E88" i="1"/>
  <c r="AA181" i="1"/>
  <c r="AH92" i="1"/>
  <c r="Z92" i="1"/>
  <c r="R92" i="1"/>
  <c r="J92" i="1"/>
  <c r="Y182" i="1"/>
  <c r="Y181" i="1" s="1"/>
  <c r="F182" i="1"/>
  <c r="F181" i="1" s="1"/>
  <c r="E87" i="1"/>
  <c r="E175" i="1"/>
  <c r="AE171" i="1"/>
  <c r="AE170" i="1" s="1"/>
  <c r="AC170" i="1"/>
  <c r="D158" i="1"/>
  <c r="AG147" i="1"/>
  <c r="R136" i="1"/>
  <c r="L124" i="1"/>
  <c r="D124" i="1"/>
  <c r="AE90" i="1"/>
  <c r="H90" i="1"/>
  <c r="AK89" i="1"/>
  <c r="AC89" i="1"/>
  <c r="U89" i="1"/>
  <c r="M89" i="1"/>
  <c r="E89" i="1"/>
  <c r="V88" i="1"/>
  <c r="Y170" i="1"/>
  <c r="T158" i="1"/>
  <c r="T191" i="1"/>
  <c r="T190" i="1" s="1"/>
  <c r="L191" i="1"/>
  <c r="L190" i="1" s="1"/>
  <c r="D191" i="1"/>
  <c r="D190" i="1" s="1"/>
  <c r="AG92" i="1"/>
  <c r="Y92" i="1"/>
  <c r="Q92" i="1"/>
  <c r="I92" i="1"/>
  <c r="E186" i="1"/>
  <c r="E181" i="1" s="1"/>
  <c r="AG182" i="1"/>
  <c r="AG181" i="1" s="1"/>
  <c r="N182" i="1"/>
  <c r="N181" i="1" s="1"/>
  <c r="AI175" i="1"/>
  <c r="D87" i="1"/>
  <c r="D175" i="1"/>
  <c r="G171" i="1"/>
  <c r="G170" i="1" s="1"/>
  <c r="AC166" i="1"/>
  <c r="Y158" i="1"/>
  <c r="X159" i="1"/>
  <c r="X158" i="1" s="1"/>
  <c r="L159" i="1"/>
  <c r="L158" i="1" s="1"/>
  <c r="E83" i="1"/>
  <c r="AI147" i="1"/>
  <c r="Y147" i="1"/>
  <c r="F137" i="1"/>
  <c r="R131" i="1"/>
  <c r="J182" i="1"/>
  <c r="J181" i="1" s="1"/>
  <c r="L80" i="1"/>
  <c r="AF92" i="1"/>
  <c r="X92" i="1"/>
  <c r="P92" i="1"/>
  <c r="H92" i="1"/>
  <c r="X87" i="1"/>
  <c r="L87" i="1"/>
  <c r="L175" i="1"/>
  <c r="P170" i="1"/>
  <c r="AI159" i="1"/>
  <c r="AI158" i="1" s="1"/>
  <c r="V159" i="1"/>
  <c r="V158" i="1" s="1"/>
  <c r="T147" i="1"/>
  <c r="AC91" i="1"/>
  <c r="AC143" i="1"/>
  <c r="AC136" i="1" s="1"/>
  <c r="AA136" i="1"/>
  <c r="N137" i="1"/>
  <c r="AK125" i="1"/>
  <c r="AK124" i="1" s="1"/>
  <c r="E125" i="1"/>
  <c r="E124" i="1" s="1"/>
  <c r="AL87" i="1"/>
  <c r="V87" i="1"/>
  <c r="N87" i="1"/>
  <c r="F87" i="1"/>
  <c r="E80" i="1"/>
  <c r="AL83" i="1"/>
  <c r="V83" i="1"/>
  <c r="N83" i="1"/>
  <c r="F83" i="1"/>
  <c r="AG82" i="1"/>
  <c r="Y82" i="1"/>
  <c r="I82" i="1"/>
  <c r="AL81" i="1"/>
  <c r="V81" i="1"/>
  <c r="N81" i="1"/>
  <c r="F81" i="1"/>
  <c r="AM125" i="1"/>
  <c r="AM124" i="1" s="1"/>
  <c r="AE125" i="1"/>
  <c r="AE124" i="1" s="1"/>
  <c r="N125" i="1"/>
  <c r="N124" i="1" s="1"/>
  <c r="P78" i="1"/>
  <c r="P104" i="1"/>
  <c r="P103" i="1" s="1"/>
  <c r="E78" i="1"/>
  <c r="C103" i="1"/>
  <c r="AG90" i="1"/>
  <c r="AG98" i="1"/>
  <c r="AG85" i="1" s="1"/>
  <c r="AG223" i="1" s="1"/>
  <c r="R90" i="1"/>
  <c r="I98" i="1"/>
  <c r="AL89" i="1"/>
  <c r="AD89" i="1"/>
  <c r="V89" i="1"/>
  <c r="N89" i="1"/>
  <c r="F89" i="1"/>
  <c r="AI88" i="1"/>
  <c r="X88" i="1"/>
  <c r="N88" i="1"/>
  <c r="F88" i="1"/>
  <c r="AE84" i="1"/>
  <c r="G84" i="1"/>
  <c r="AE75" i="1"/>
  <c r="AE94" i="1"/>
  <c r="H75" i="1"/>
  <c r="T83" i="1"/>
  <c r="L83" i="1"/>
  <c r="D83" i="1"/>
  <c r="AE82" i="1"/>
  <c r="G82" i="1"/>
  <c r="T81" i="1"/>
  <c r="L81" i="1"/>
  <c r="D81" i="1"/>
  <c r="T125" i="1"/>
  <c r="T124" i="1" s="1"/>
  <c r="K125" i="1"/>
  <c r="K124" i="1" s="1"/>
  <c r="C125" i="1"/>
  <c r="C124" i="1" s="1"/>
  <c r="G90" i="1"/>
  <c r="AJ89" i="1"/>
  <c r="AB89" i="1"/>
  <c r="T89" i="1"/>
  <c r="L89" i="1"/>
  <c r="D89" i="1"/>
  <c r="AG88" i="1"/>
  <c r="AC84" i="1"/>
  <c r="E84" i="1"/>
  <c r="R76" i="1"/>
  <c r="J76" i="1"/>
  <c r="AM75" i="1"/>
  <c r="AM94" i="1"/>
  <c r="AI87" i="1"/>
  <c r="AA87" i="1"/>
  <c r="C87" i="1"/>
  <c r="X175" i="1"/>
  <c r="X170" i="1" s="1"/>
  <c r="AH80" i="1"/>
  <c r="R80" i="1"/>
  <c r="J80" i="1"/>
  <c r="AI83" i="1"/>
  <c r="AA83" i="1"/>
  <c r="K83" i="1"/>
  <c r="C83" i="1"/>
  <c r="X143" i="1"/>
  <c r="X136" i="1" s="1"/>
  <c r="P143" i="1"/>
  <c r="P136" i="1" s="1"/>
  <c r="H143" i="1"/>
  <c r="H136" i="1" s="1"/>
  <c r="V82" i="1"/>
  <c r="N82" i="1"/>
  <c r="F82" i="1"/>
  <c r="AI81" i="1"/>
  <c r="J125" i="1"/>
  <c r="J124" i="1" s="1"/>
  <c r="AE118" i="1"/>
  <c r="R118" i="1"/>
  <c r="G118" i="1"/>
  <c r="Y78" i="1"/>
  <c r="AA90" i="1"/>
  <c r="N90" i="1"/>
  <c r="F90" i="1"/>
  <c r="AI89" i="1"/>
  <c r="AA89" i="1"/>
  <c r="S89" i="1"/>
  <c r="K89" i="1"/>
  <c r="C89" i="1"/>
  <c r="C88" i="1"/>
  <c r="E94" i="1"/>
  <c r="N65" i="1"/>
  <c r="O65" i="1" s="1"/>
  <c r="M64" i="1"/>
  <c r="AL92" i="1"/>
  <c r="AD92" i="1"/>
  <c r="V92" i="1"/>
  <c r="N92" i="1"/>
  <c r="F92" i="1"/>
  <c r="R87" i="1"/>
  <c r="J87" i="1"/>
  <c r="Y80" i="1"/>
  <c r="I80" i="1"/>
  <c r="R83" i="1"/>
  <c r="J83" i="1"/>
  <c r="AE143" i="1"/>
  <c r="AE136" i="1" s="1"/>
  <c r="G143" i="1"/>
  <c r="G136" i="1" s="1"/>
  <c r="AC82" i="1"/>
  <c r="E82" i="1"/>
  <c r="R81" i="1"/>
  <c r="J81" i="1"/>
  <c r="AI125" i="1"/>
  <c r="AI124" i="1" s="1"/>
  <c r="AA125" i="1"/>
  <c r="AA124" i="1" s="1"/>
  <c r="R125" i="1"/>
  <c r="R124" i="1" s="1"/>
  <c r="I125" i="1"/>
  <c r="I124" i="1" s="1"/>
  <c r="F119" i="1"/>
  <c r="F118" i="1" s="1"/>
  <c r="J111" i="1"/>
  <c r="J110" i="1" s="1"/>
  <c r="AK78" i="1"/>
  <c r="X104" i="1"/>
  <c r="X78" i="1"/>
  <c r="I78" i="1"/>
  <c r="Y90" i="1"/>
  <c r="Y98" i="1"/>
  <c r="Y85" i="1" s="1"/>
  <c r="Y223" i="1" s="1"/>
  <c r="E90" i="1"/>
  <c r="AH89" i="1"/>
  <c r="Z89" i="1"/>
  <c r="R89" i="1"/>
  <c r="J89" i="1"/>
  <c r="AM88" i="1"/>
  <c r="AE88" i="1"/>
  <c r="R88" i="1"/>
  <c r="J88" i="1"/>
  <c r="AI84" i="1"/>
  <c r="AA84" i="1"/>
  <c r="C84" i="1"/>
  <c r="AK94" i="1"/>
  <c r="X75" i="1"/>
  <c r="L75" i="1"/>
  <c r="AI68" i="1"/>
  <c r="AJ68" i="1"/>
  <c r="AG87" i="1"/>
  <c r="AG86" i="1" s="1"/>
  <c r="Y87" i="1"/>
  <c r="I87" i="1"/>
  <c r="AL175" i="1"/>
  <c r="V175" i="1"/>
  <c r="V170" i="1" s="1"/>
  <c r="N175" i="1"/>
  <c r="N170" i="1" s="1"/>
  <c r="F175" i="1"/>
  <c r="F170" i="1" s="1"/>
  <c r="AF80" i="1"/>
  <c r="X80" i="1"/>
  <c r="P80" i="1"/>
  <c r="H80" i="1"/>
  <c r="AG83" i="1"/>
  <c r="Y83" i="1"/>
  <c r="I83" i="1"/>
  <c r="AL143" i="1"/>
  <c r="V143" i="1"/>
  <c r="N143" i="1"/>
  <c r="F143" i="1"/>
  <c r="T82" i="1"/>
  <c r="L82" i="1"/>
  <c r="D82" i="1"/>
  <c r="AG81" i="1"/>
  <c r="Y81" i="1"/>
  <c r="I81" i="1"/>
  <c r="H125" i="1"/>
  <c r="H124" i="1" s="1"/>
  <c r="AA118" i="1"/>
  <c r="N119" i="1"/>
  <c r="N118" i="1" s="1"/>
  <c r="R111" i="1"/>
  <c r="R110" i="1" s="1"/>
  <c r="H78" i="1"/>
  <c r="H104" i="1"/>
  <c r="AC104" i="1"/>
  <c r="AC103" i="1" s="1"/>
  <c r="L90" i="1"/>
  <c r="D90" i="1"/>
  <c r="AG89" i="1"/>
  <c r="Y89" i="1"/>
  <c r="Q89" i="1"/>
  <c r="I89" i="1"/>
  <c r="AL88" i="1"/>
  <c r="AC88" i="1"/>
  <c r="I88" i="1"/>
  <c r="R84" i="1"/>
  <c r="J84" i="1"/>
  <c r="AE76" i="1"/>
  <c r="G76" i="1"/>
  <c r="P87" i="1"/>
  <c r="H87" i="1"/>
  <c r="AM80" i="1"/>
  <c r="G80" i="1"/>
  <c r="X83" i="1"/>
  <c r="P83" i="1"/>
  <c r="H83" i="1"/>
  <c r="AI82" i="1"/>
  <c r="AA82" i="1"/>
  <c r="C82" i="1"/>
  <c r="X81" i="1"/>
  <c r="P81" i="1"/>
  <c r="H81" i="1"/>
  <c r="AG125" i="1"/>
  <c r="AG124" i="1" s="1"/>
  <c r="Y125" i="1"/>
  <c r="Y124" i="1" s="1"/>
  <c r="P125" i="1"/>
  <c r="P124" i="1" s="1"/>
  <c r="G125" i="1"/>
  <c r="G124" i="1" s="1"/>
  <c r="AM118" i="1"/>
  <c r="AK111" i="1"/>
  <c r="AK110" i="1" s="1"/>
  <c r="AG78" i="1"/>
  <c r="E104" i="1"/>
  <c r="E103" i="1" s="1"/>
  <c r="V90" i="1"/>
  <c r="C90" i="1"/>
  <c r="AF89" i="1"/>
  <c r="X89" i="1"/>
  <c r="P89" i="1"/>
  <c r="H89" i="1"/>
  <c r="AK88" i="1"/>
  <c r="AA88" i="1"/>
  <c r="P88" i="1"/>
  <c r="H88" i="1"/>
  <c r="V73" i="1"/>
  <c r="AJ22" i="15"/>
  <c r="AL22" i="15"/>
  <c r="AM22" i="15" s="1"/>
  <c r="AI92" i="1"/>
  <c r="AA92" i="1"/>
  <c r="S92" i="1"/>
  <c r="K92" i="1"/>
  <c r="C92" i="1"/>
  <c r="AM87" i="1"/>
  <c r="AE87" i="1"/>
  <c r="G87" i="1"/>
  <c r="AL80" i="1"/>
  <c r="V80" i="1"/>
  <c r="N80" i="1"/>
  <c r="F80" i="1"/>
  <c r="AM83" i="1"/>
  <c r="AE83" i="1"/>
  <c r="G83" i="1"/>
  <c r="T143" i="1"/>
  <c r="L143" i="1"/>
  <c r="L136" i="1" s="1"/>
  <c r="D143" i="1"/>
  <c r="R82" i="1"/>
  <c r="J82" i="1"/>
  <c r="AM81" i="1"/>
  <c r="AE81" i="1"/>
  <c r="G81" i="1"/>
  <c r="X125" i="1"/>
  <c r="X124" i="1" s="1"/>
  <c r="F125" i="1"/>
  <c r="F124" i="1" s="1"/>
  <c r="AL119" i="1"/>
  <c r="AL118" i="1" s="1"/>
  <c r="C118" i="1"/>
  <c r="AI90" i="1"/>
  <c r="T90" i="1"/>
  <c r="J90" i="1"/>
  <c r="AM89" i="1"/>
  <c r="Y88" i="1"/>
  <c r="G88" i="1"/>
  <c r="T73" i="1"/>
  <c r="T78" i="1"/>
  <c r="L78" i="1"/>
  <c r="D78" i="1"/>
  <c r="AJ98" i="1"/>
  <c r="T98" i="1"/>
  <c r="T85" i="1" s="1"/>
  <c r="T223" i="1" s="1"/>
  <c r="L98" i="1"/>
  <c r="L85" i="1" s="1"/>
  <c r="L223" i="1" s="1"/>
  <c r="D98" i="1"/>
  <c r="AG84" i="1"/>
  <c r="Y84" i="1"/>
  <c r="I84" i="1"/>
  <c r="V76" i="1"/>
  <c r="N76" i="1"/>
  <c r="F76" i="1"/>
  <c r="AI75" i="1"/>
  <c r="AI74" i="1" s="1"/>
  <c r="AA75" i="1"/>
  <c r="C75" i="1"/>
  <c r="X94" i="1"/>
  <c r="P94" i="1"/>
  <c r="H94" i="1"/>
  <c r="G75" i="1"/>
  <c r="Q58" i="1"/>
  <c r="S58" i="1" s="1"/>
  <c r="U58" i="1" s="1"/>
  <c r="W58" i="1" s="1"/>
  <c r="Z58" i="1" s="1"/>
  <c r="AB58" i="1" s="1"/>
  <c r="AD58" i="1" s="1"/>
  <c r="AF58" i="1" s="1"/>
  <c r="AH58" i="1" s="1"/>
  <c r="S48" i="1"/>
  <c r="AI78" i="1"/>
  <c r="AA78" i="1"/>
  <c r="C78" i="1"/>
  <c r="AI98" i="1"/>
  <c r="AI85" i="1" s="1"/>
  <c r="AA98" i="1"/>
  <c r="AA85" i="1" s="1"/>
  <c r="AA223" i="1" s="1"/>
  <c r="K98" i="1"/>
  <c r="C98" i="1"/>
  <c r="C85" i="1" s="1"/>
  <c r="C223" i="1" s="1"/>
  <c r="X84" i="1"/>
  <c r="P84" i="1"/>
  <c r="H84" i="1"/>
  <c r="AC76" i="1"/>
  <c r="E76" i="1"/>
  <c r="R75" i="1"/>
  <c r="R74" i="1" s="1"/>
  <c r="J75" i="1"/>
  <c r="AK77" i="1"/>
  <c r="D75" i="1"/>
  <c r="P58" i="1"/>
  <c r="S37" i="1"/>
  <c r="Q36" i="1"/>
  <c r="Q35" i="1" s="1"/>
  <c r="K28" i="15"/>
  <c r="M29" i="15"/>
  <c r="R78" i="1"/>
  <c r="J78" i="1"/>
  <c r="R98" i="1"/>
  <c r="J98" i="1"/>
  <c r="J85" i="1" s="1"/>
  <c r="J223" i="1" s="1"/>
  <c r="T76" i="1"/>
  <c r="L76" i="1"/>
  <c r="D76" i="1"/>
  <c r="AG75" i="1"/>
  <c r="Y75" i="1"/>
  <c r="I75" i="1"/>
  <c r="I74" i="1" s="1"/>
  <c r="K64" i="1"/>
  <c r="N61" i="1"/>
  <c r="N55" i="1"/>
  <c r="O55" i="1"/>
  <c r="Q55" i="1" s="1"/>
  <c r="S55" i="1" s="1"/>
  <c r="U55" i="1" s="1"/>
  <c r="W55" i="1" s="1"/>
  <c r="Z55" i="1" s="1"/>
  <c r="AB55" i="1" s="1"/>
  <c r="AD55" i="1" s="1"/>
  <c r="AF55" i="1" s="1"/>
  <c r="AH55" i="1" s="1"/>
  <c r="AJ55" i="1" s="1"/>
  <c r="AE24" i="1"/>
  <c r="S40" i="11"/>
  <c r="Q27" i="11"/>
  <c r="Q177" i="1" s="1"/>
  <c r="AC111" i="1"/>
  <c r="AC110" i="1" s="1"/>
  <c r="E111" i="1"/>
  <c r="E110" i="1" s="1"/>
  <c r="AE89" i="1"/>
  <c r="W89" i="1"/>
  <c r="O89" i="1"/>
  <c r="G89" i="1"/>
  <c r="T88" i="1"/>
  <c r="L88" i="1"/>
  <c r="D88" i="1"/>
  <c r="V84" i="1"/>
  <c r="N84" i="1"/>
  <c r="F84" i="1"/>
  <c r="T75" i="1"/>
  <c r="O51" i="1"/>
  <c r="P51" i="1" s="1"/>
  <c r="X24" i="1"/>
  <c r="H24" i="1"/>
  <c r="AG24" i="1"/>
  <c r="K18" i="15"/>
  <c r="K17" i="15" s="1"/>
  <c r="C17" i="15"/>
  <c r="M25" i="14"/>
  <c r="K40" i="12"/>
  <c r="K23" i="12"/>
  <c r="M41" i="12"/>
  <c r="AJ94" i="1"/>
  <c r="L94" i="1"/>
  <c r="G24" i="1"/>
  <c r="U34" i="15"/>
  <c r="S33" i="15"/>
  <c r="S217" i="1" s="1"/>
  <c r="AD23" i="14"/>
  <c r="AK23" i="14"/>
  <c r="AK20" i="14" s="1"/>
  <c r="AK18" i="14" s="1"/>
  <c r="AH52" i="11"/>
  <c r="AJ52" i="11" s="1"/>
  <c r="AJ50" i="11" s="1"/>
  <c r="AJ49" i="11" s="1"/>
  <c r="AF50" i="11"/>
  <c r="AF49" i="11" s="1"/>
  <c r="AM78" i="1"/>
  <c r="AE78" i="1"/>
  <c r="G78" i="1"/>
  <c r="AM98" i="1"/>
  <c r="AE98" i="1"/>
  <c r="G98" i="1"/>
  <c r="G85" i="1" s="1"/>
  <c r="G223" i="1" s="1"/>
  <c r="T84" i="1"/>
  <c r="L84" i="1"/>
  <c r="D84" i="1"/>
  <c r="AG76" i="1"/>
  <c r="Y76" i="1"/>
  <c r="I76" i="1"/>
  <c r="AL75" i="1"/>
  <c r="V75" i="1"/>
  <c r="N75" i="1"/>
  <c r="F75" i="1"/>
  <c r="AI94" i="1"/>
  <c r="AA94" i="1"/>
  <c r="K94" i="1"/>
  <c r="C94" i="1"/>
  <c r="N54" i="1"/>
  <c r="O54" i="1" s="1"/>
  <c r="P49" i="1"/>
  <c r="F24" i="1"/>
  <c r="AL78" i="1"/>
  <c r="V78" i="1"/>
  <c r="N78" i="1"/>
  <c r="F78" i="1"/>
  <c r="AL98" i="1"/>
  <c r="V98" i="1"/>
  <c r="V85" i="1" s="1"/>
  <c r="V223" i="1" s="1"/>
  <c r="N98" i="1"/>
  <c r="N93" i="1" s="1"/>
  <c r="F98" i="1"/>
  <c r="F85" i="1" s="1"/>
  <c r="F223" i="1" s="1"/>
  <c r="X76" i="1"/>
  <c r="P76" i="1"/>
  <c r="P74" i="1" s="1"/>
  <c r="H76" i="1"/>
  <c r="AK75" i="1"/>
  <c r="AC75" i="1"/>
  <c r="E75" i="1"/>
  <c r="E74" i="1" s="1"/>
  <c r="R94" i="1"/>
  <c r="J94" i="1"/>
  <c r="O49" i="1"/>
  <c r="O26" i="1"/>
  <c r="Q27" i="1"/>
  <c r="T17" i="15"/>
  <c r="AA81" i="1"/>
  <c r="C81" i="1"/>
  <c r="AK98" i="1"/>
  <c r="AC98" i="1"/>
  <c r="M98" i="1"/>
  <c r="E98" i="1"/>
  <c r="E85" i="1" s="1"/>
  <c r="E223" i="1" s="1"/>
  <c r="AG94" i="1"/>
  <c r="Y94" i="1"/>
  <c r="I94" i="1"/>
  <c r="Q50" i="1"/>
  <c r="S50" i="1" s="1"/>
  <c r="U50" i="1" s="1"/>
  <c r="W50" i="1" s="1"/>
  <c r="Z50" i="1" s="1"/>
  <c r="AB50" i="1" s="1"/>
  <c r="AD50" i="1" s="1"/>
  <c r="AF50" i="1" s="1"/>
  <c r="AH50" i="1" s="1"/>
  <c r="N45" i="1"/>
  <c r="O45" i="1" s="1"/>
  <c r="M35" i="1"/>
  <c r="AE17" i="15"/>
  <c r="AE16" i="15" s="1"/>
  <c r="K20" i="14"/>
  <c r="K18" i="14" s="1"/>
  <c r="K17" i="14" s="1"/>
  <c r="M21" i="14"/>
  <c r="M60" i="1"/>
  <c r="K59" i="1"/>
  <c r="U31" i="1"/>
  <c r="M26" i="1"/>
  <c r="M25" i="1" s="1"/>
  <c r="E25" i="1"/>
  <c r="K49" i="11"/>
  <c r="O45" i="11"/>
  <c r="M44" i="11"/>
  <c r="O36" i="1"/>
  <c r="O35" i="1" s="1"/>
  <c r="N34" i="1"/>
  <c r="O34" i="1" s="1"/>
  <c r="V25" i="1"/>
  <c r="L25" i="1"/>
  <c r="D25" i="1"/>
  <c r="R17" i="14"/>
  <c r="Z19" i="13"/>
  <c r="O39" i="12"/>
  <c r="N33" i="1"/>
  <c r="O33" i="1"/>
  <c r="K26" i="1"/>
  <c r="AA17" i="15"/>
  <c r="P17" i="15"/>
  <c r="M21" i="13"/>
  <c r="O22" i="13"/>
  <c r="Q32" i="11"/>
  <c r="O31" i="11"/>
  <c r="AC25" i="1"/>
  <c r="T25" i="1"/>
  <c r="O19" i="15"/>
  <c r="Q20" i="15"/>
  <c r="AG17" i="15"/>
  <c r="J18" i="15"/>
  <c r="J17" i="15" s="1"/>
  <c r="H17" i="14"/>
  <c r="U28" i="12"/>
  <c r="S27" i="12"/>
  <c r="N17" i="12"/>
  <c r="AC17" i="12"/>
  <c r="U55" i="11"/>
  <c r="S54" i="11"/>
  <c r="AL25" i="1"/>
  <c r="M33" i="15"/>
  <c r="M19" i="15"/>
  <c r="I17" i="15"/>
  <c r="I17" i="14"/>
  <c r="K37" i="12"/>
  <c r="K36" i="12" s="1"/>
  <c r="K19" i="12"/>
  <c r="M38" i="12"/>
  <c r="AK25" i="1"/>
  <c r="AA25" i="1"/>
  <c r="AI18" i="15"/>
  <c r="AI17" i="15" s="1"/>
  <c r="L17" i="15"/>
  <c r="D17" i="15"/>
  <c r="J18" i="12"/>
  <c r="J17" i="12" s="1"/>
  <c r="M38" i="11"/>
  <c r="K22" i="11"/>
  <c r="K37" i="11"/>
  <c r="I36" i="11"/>
  <c r="I25" i="11"/>
  <c r="AL25" i="11"/>
  <c r="M100" i="10"/>
  <c r="K99" i="10"/>
  <c r="K98" i="10" s="1"/>
  <c r="K47" i="1"/>
  <c r="K46" i="1" s="1"/>
  <c r="I35" i="1"/>
  <c r="I34" i="1" s="1"/>
  <c r="I25" i="1" s="1"/>
  <c r="M18" i="13"/>
  <c r="M17" i="13" s="1"/>
  <c r="O20" i="13"/>
  <c r="R17" i="13"/>
  <c r="P36" i="12"/>
  <c r="M24" i="12"/>
  <c r="M188" i="1" s="1"/>
  <c r="Q27" i="12"/>
  <c r="Z21" i="12"/>
  <c r="AK185" i="1" s="1"/>
  <c r="AK182" i="1" s="1"/>
  <c r="AK181" i="1" s="1"/>
  <c r="K29" i="11"/>
  <c r="K179" i="1" s="1"/>
  <c r="AC20" i="11"/>
  <c r="P20" i="11"/>
  <c r="AD45" i="10"/>
  <c r="AF45" i="10" s="1"/>
  <c r="AH45" i="10" s="1"/>
  <c r="AJ45" i="10" s="1"/>
  <c r="AK45" i="10"/>
  <c r="AL45" i="10" s="1"/>
  <c r="AM45" i="10" s="1"/>
  <c r="Y36" i="12"/>
  <c r="O27" i="12"/>
  <c r="AC26" i="12"/>
  <c r="V22" i="12"/>
  <c r="V17" i="12" s="1"/>
  <c r="R18" i="12"/>
  <c r="R17" i="12" s="1"/>
  <c r="X17" i="12"/>
  <c r="T49" i="11"/>
  <c r="M47" i="11"/>
  <c r="K26" i="11"/>
  <c r="K46" i="11"/>
  <c r="K43" i="11" s="1"/>
  <c r="V25" i="11"/>
  <c r="V20" i="11" s="1"/>
  <c r="P17" i="14"/>
  <c r="X36" i="12"/>
  <c r="AK29" i="12"/>
  <c r="AB21" i="12"/>
  <c r="AD29" i="12"/>
  <c r="M19" i="12"/>
  <c r="AH50" i="11"/>
  <c r="AH49" i="11" s="1"/>
  <c r="AL30" i="11"/>
  <c r="N30" i="11"/>
  <c r="X17" i="14"/>
  <c r="AG36" i="12"/>
  <c r="AA17" i="12"/>
  <c r="P17" i="12"/>
  <c r="F25" i="11"/>
  <c r="F20" i="11" s="1"/>
  <c r="N20" i="11"/>
  <c r="X20" i="11"/>
  <c r="L17" i="13"/>
  <c r="D17" i="13"/>
  <c r="M35" i="12"/>
  <c r="K34" i="12"/>
  <c r="K33" i="12" s="1"/>
  <c r="E26" i="12"/>
  <c r="K24" i="12"/>
  <c r="K188" i="1" s="1"/>
  <c r="L17" i="12"/>
  <c r="M23" i="11"/>
  <c r="M173" i="1" s="1"/>
  <c r="M80" i="1" s="1"/>
  <c r="O53" i="11"/>
  <c r="O51" i="11"/>
  <c r="M50" i="11"/>
  <c r="M49" i="11" s="1"/>
  <c r="D49" i="11"/>
  <c r="AH43" i="11"/>
  <c r="AJ27" i="11"/>
  <c r="AJ177" i="1" s="1"/>
  <c r="J20" i="11"/>
  <c r="O85" i="10"/>
  <c r="M84" i="10"/>
  <c r="M83" i="10" s="1"/>
  <c r="K69" i="10"/>
  <c r="K68" i="10" s="1"/>
  <c r="M70" i="10"/>
  <c r="K20" i="10"/>
  <c r="K34" i="10"/>
  <c r="K33" i="10" s="1"/>
  <c r="M35" i="10"/>
  <c r="G17" i="12"/>
  <c r="C17" i="12"/>
  <c r="H17" i="12"/>
  <c r="L49" i="11"/>
  <c r="AF43" i="11"/>
  <c r="AJ29" i="11"/>
  <c r="AJ179" i="1" s="1"/>
  <c r="V30" i="11"/>
  <c r="N25" i="11"/>
  <c r="AK60" i="10"/>
  <c r="AL60" i="10" s="1"/>
  <c r="AM60" i="10" s="1"/>
  <c r="AD60" i="10"/>
  <c r="AF60" i="10" s="1"/>
  <c r="AH60" i="10" s="1"/>
  <c r="AJ60" i="10" s="1"/>
  <c r="AH39" i="11"/>
  <c r="K23" i="11"/>
  <c r="K173" i="1" s="1"/>
  <c r="K80" i="1" s="1"/>
  <c r="M94" i="10"/>
  <c r="K93" i="10"/>
  <c r="K92" i="10" s="1"/>
  <c r="AD56" i="10"/>
  <c r="AF56" i="10" s="1"/>
  <c r="AH56" i="10" s="1"/>
  <c r="AJ56" i="10" s="1"/>
  <c r="AK56" i="10"/>
  <c r="O53" i="10"/>
  <c r="O25" i="10" s="1"/>
  <c r="O165" i="1" s="1"/>
  <c r="M25" i="10"/>
  <c r="M165" i="1" s="1"/>
  <c r="V18" i="10"/>
  <c r="C21" i="11"/>
  <c r="C20" i="11" s="1"/>
  <c r="AA98" i="10"/>
  <c r="M97" i="10"/>
  <c r="Q43" i="10"/>
  <c r="Q42" i="10" s="1"/>
  <c r="S44" i="10"/>
  <c r="W21" i="12"/>
  <c r="AB185" i="1" s="1"/>
  <c r="O91" i="10"/>
  <c r="M90" i="10"/>
  <c r="M89" i="10" s="1"/>
  <c r="O87" i="10"/>
  <c r="O86" i="10" s="1"/>
  <c r="Q88" i="10"/>
  <c r="AD75" i="10"/>
  <c r="AF75" i="10" s="1"/>
  <c r="AH75" i="10" s="1"/>
  <c r="AJ75" i="10" s="1"/>
  <c r="AK75" i="10"/>
  <c r="AK71" i="10"/>
  <c r="AD71" i="10"/>
  <c r="AF71" i="10" s="1"/>
  <c r="AH71" i="10" s="1"/>
  <c r="AJ71" i="10" s="1"/>
  <c r="AD46" i="10"/>
  <c r="AF46" i="10" s="1"/>
  <c r="AH46" i="10" s="1"/>
  <c r="AJ46" i="10" s="1"/>
  <c r="AK46" i="10"/>
  <c r="AL46" i="10" s="1"/>
  <c r="AM46" i="10" s="1"/>
  <c r="O47" i="9"/>
  <c r="O43" i="9" s="1"/>
  <c r="Q48" i="9"/>
  <c r="AH34" i="11"/>
  <c r="AJ32" i="11"/>
  <c r="AI21" i="11"/>
  <c r="AI20" i="11" s="1"/>
  <c r="Y21" i="11"/>
  <c r="Y20" i="11" s="1"/>
  <c r="I21" i="11"/>
  <c r="I20" i="11" s="1"/>
  <c r="M107" i="10"/>
  <c r="K106" i="10"/>
  <c r="K105" i="10" s="1"/>
  <c r="K27" i="10"/>
  <c r="AI98" i="10"/>
  <c r="AK61" i="10"/>
  <c r="AL61" i="10" s="1"/>
  <c r="AM61" i="10" s="1"/>
  <c r="AD61" i="10"/>
  <c r="AF61" i="10" s="1"/>
  <c r="AH61" i="10" s="1"/>
  <c r="AJ61" i="10" s="1"/>
  <c r="O54" i="10"/>
  <c r="Q55" i="10"/>
  <c r="M51" i="10"/>
  <c r="O31" i="12"/>
  <c r="AJ47" i="11"/>
  <c r="O42" i="11"/>
  <c r="M35" i="11"/>
  <c r="AH31" i="11"/>
  <c r="AH30" i="11" s="1"/>
  <c r="O77" i="10"/>
  <c r="O76" i="10" s="1"/>
  <c r="Q78" i="10"/>
  <c r="AH46" i="11"/>
  <c r="AG21" i="11"/>
  <c r="AG20" i="11" s="1"/>
  <c r="M73" i="10"/>
  <c r="O74" i="10"/>
  <c r="Q74" i="10" s="1"/>
  <c r="O67" i="10"/>
  <c r="M66" i="10"/>
  <c r="M65" i="10" s="1"/>
  <c r="M27" i="12"/>
  <c r="M26" i="12" s="1"/>
  <c r="O64" i="10"/>
  <c r="M63" i="10"/>
  <c r="M62" i="10" s="1"/>
  <c r="M50" i="10"/>
  <c r="K49" i="10"/>
  <c r="K48" i="10" s="1"/>
  <c r="K47" i="10" s="1"/>
  <c r="AK54" i="9"/>
  <c r="AL54" i="9" s="1"/>
  <c r="AM54" i="9" s="1"/>
  <c r="AD54" i="9"/>
  <c r="AF54" i="9" s="1"/>
  <c r="AH54" i="9" s="1"/>
  <c r="AJ54" i="9" s="1"/>
  <c r="AK45" i="9"/>
  <c r="AL45" i="9" s="1"/>
  <c r="AM45" i="9" s="1"/>
  <c r="AD45" i="9"/>
  <c r="AF45" i="9" s="1"/>
  <c r="AH45" i="9" s="1"/>
  <c r="AJ45" i="9" s="1"/>
  <c r="O82" i="10"/>
  <c r="K25" i="10"/>
  <c r="K165" i="1" s="1"/>
  <c r="I48" i="10"/>
  <c r="I47" i="10" s="1"/>
  <c r="T18" i="10"/>
  <c r="X48" i="10"/>
  <c r="X47" i="10" s="1"/>
  <c r="N48" i="10"/>
  <c r="N47" i="10" s="1"/>
  <c r="K23" i="10"/>
  <c r="K163" i="1" s="1"/>
  <c r="K81" i="1" s="1"/>
  <c r="E19" i="10"/>
  <c r="E18" i="10" s="1"/>
  <c r="S32" i="9"/>
  <c r="S31" i="9" s="1"/>
  <c r="U33" i="9"/>
  <c r="O104" i="10"/>
  <c r="K90" i="10"/>
  <c r="K89" i="10" s="1"/>
  <c r="K63" i="10"/>
  <c r="K62" i="10" s="1"/>
  <c r="O52" i="10"/>
  <c r="AG48" i="10"/>
  <c r="AG47" i="10" s="1"/>
  <c r="Y48" i="10"/>
  <c r="Y47" i="10" s="1"/>
  <c r="AI48" i="10"/>
  <c r="AI47" i="10" s="1"/>
  <c r="K66" i="10"/>
  <c r="K65" i="10" s="1"/>
  <c r="K24" i="10"/>
  <c r="K164" i="1" s="1"/>
  <c r="M59" i="10"/>
  <c r="C48" i="10"/>
  <c r="C47" i="10" s="1"/>
  <c r="Q21" i="10"/>
  <c r="Q161" i="1" s="1"/>
  <c r="S36" i="10"/>
  <c r="F26" i="10"/>
  <c r="F18" i="10" s="1"/>
  <c r="J19" i="10"/>
  <c r="J18" i="10" s="1"/>
  <c r="AD49" i="9"/>
  <c r="AF49" i="9" s="1"/>
  <c r="AH49" i="9" s="1"/>
  <c r="AJ49" i="9" s="1"/>
  <c r="AK49" i="9"/>
  <c r="AL49" i="9" s="1"/>
  <c r="AM49" i="9" s="1"/>
  <c r="O40" i="10"/>
  <c r="O39" i="10" s="1"/>
  <c r="Q41" i="10"/>
  <c r="O21" i="10"/>
  <c r="O161" i="1" s="1"/>
  <c r="N26" i="10"/>
  <c r="N18" i="10" s="1"/>
  <c r="O25" i="9"/>
  <c r="Q69" i="9"/>
  <c r="O68" i="9"/>
  <c r="AD46" i="9"/>
  <c r="AF46" i="9" s="1"/>
  <c r="AH46" i="9" s="1"/>
  <c r="AJ46" i="9" s="1"/>
  <c r="AK46" i="9"/>
  <c r="AL46" i="9" s="1"/>
  <c r="AM46" i="9" s="1"/>
  <c r="AD44" i="9"/>
  <c r="AF44" i="9" s="1"/>
  <c r="AH44" i="9" s="1"/>
  <c r="AJ44" i="9" s="1"/>
  <c r="AK44" i="9"/>
  <c r="AL44" i="9" s="1"/>
  <c r="AM44" i="9" s="1"/>
  <c r="Z53" i="10"/>
  <c r="L48" i="10"/>
  <c r="L47" i="10" s="1"/>
  <c r="D48" i="10"/>
  <c r="D47" i="10" s="1"/>
  <c r="AE48" i="10"/>
  <c r="AE47" i="10" s="1"/>
  <c r="S38" i="10"/>
  <c r="Q25" i="10"/>
  <c r="Q165" i="1" s="1"/>
  <c r="K21" i="10"/>
  <c r="K161" i="1" s="1"/>
  <c r="Q22" i="10"/>
  <c r="Q162" i="1" s="1"/>
  <c r="Q31" i="10"/>
  <c r="Q30" i="10" s="1"/>
  <c r="S32" i="10"/>
  <c r="L18" i="10"/>
  <c r="K40" i="10"/>
  <c r="K39" i="10" s="1"/>
  <c r="O22" i="10"/>
  <c r="O162" i="1" s="1"/>
  <c r="AI19" i="10"/>
  <c r="AI18" i="10" s="1"/>
  <c r="X19" i="10"/>
  <c r="X18" i="10" s="1"/>
  <c r="Y50" i="9"/>
  <c r="Y17" i="9"/>
  <c r="C17" i="9"/>
  <c r="M22" i="10"/>
  <c r="M162" i="1" s="1"/>
  <c r="AG19" i="10"/>
  <c r="AG18" i="10" s="1"/>
  <c r="O59" i="9"/>
  <c r="M58" i="9"/>
  <c r="O58" i="9" s="1"/>
  <c r="X27" i="9"/>
  <c r="X157" i="1" s="1"/>
  <c r="X90" i="1" s="1"/>
  <c r="X50" i="9"/>
  <c r="M21" i="10"/>
  <c r="M161" i="1" s="1"/>
  <c r="W59" i="9"/>
  <c r="W58" i="9" s="1"/>
  <c r="Z60" i="9"/>
  <c r="M21" i="9"/>
  <c r="M151" i="1" s="1"/>
  <c r="O57" i="9"/>
  <c r="M56" i="9"/>
  <c r="I27" i="9"/>
  <c r="K53" i="9"/>
  <c r="O19" i="9"/>
  <c r="O51" i="9"/>
  <c r="Q52" i="9"/>
  <c r="I50" i="9"/>
  <c r="H17" i="9"/>
  <c r="AI17" i="9"/>
  <c r="Q39" i="9"/>
  <c r="O38" i="9"/>
  <c r="O37" i="9" s="1"/>
  <c r="M21" i="8"/>
  <c r="M140" i="1" s="1"/>
  <c r="O57" i="8"/>
  <c r="M42" i="10"/>
  <c r="O42" i="10" s="1"/>
  <c r="K22" i="10"/>
  <c r="K162" i="1" s="1"/>
  <c r="AE19" i="10"/>
  <c r="AE18" i="10" s="1"/>
  <c r="AE17" i="10" s="1"/>
  <c r="AE64" i="9"/>
  <c r="M65" i="9"/>
  <c r="M51" i="9"/>
  <c r="M19" i="9"/>
  <c r="O37" i="10"/>
  <c r="C19" i="10"/>
  <c r="C18" i="10" s="1"/>
  <c r="I19" i="10"/>
  <c r="I18" i="10" s="1"/>
  <c r="U59" i="9"/>
  <c r="U58" i="9" s="1"/>
  <c r="G50" i="9"/>
  <c r="O42" i="9"/>
  <c r="M41" i="9"/>
  <c r="M40" i="9" s="1"/>
  <c r="M38" i="9"/>
  <c r="M37" i="9" s="1"/>
  <c r="H19" i="10"/>
  <c r="H18" i="10" s="1"/>
  <c r="M25" i="9"/>
  <c r="M68" i="9"/>
  <c r="G64" i="9"/>
  <c r="AD53" i="8"/>
  <c r="AF53" i="8" s="1"/>
  <c r="AH53" i="8" s="1"/>
  <c r="AJ53" i="8" s="1"/>
  <c r="AK53" i="8"/>
  <c r="AA19" i="10"/>
  <c r="AA18" i="10" s="1"/>
  <c r="Y19" i="10"/>
  <c r="Y18" i="10" s="1"/>
  <c r="P19" i="10"/>
  <c r="P18" i="10" s="1"/>
  <c r="G19" i="10"/>
  <c r="G18" i="10" s="1"/>
  <c r="K64" i="9"/>
  <c r="Q63" i="9"/>
  <c r="P27" i="9"/>
  <c r="P157" i="1" s="1"/>
  <c r="P154" i="1" s="1"/>
  <c r="P50" i="9"/>
  <c r="M32" i="9"/>
  <c r="M31" i="9" s="1"/>
  <c r="AC27" i="9"/>
  <c r="V24" i="9"/>
  <c r="R18" i="9"/>
  <c r="AG46" i="8"/>
  <c r="K39" i="8"/>
  <c r="K36" i="8" s="1"/>
  <c r="M40" i="8"/>
  <c r="R24" i="9"/>
  <c r="G24" i="9"/>
  <c r="E17" i="9"/>
  <c r="M47" i="8"/>
  <c r="M46" i="8" s="1"/>
  <c r="M19" i="8"/>
  <c r="O48" i="8"/>
  <c r="M44" i="8"/>
  <c r="O45" i="8"/>
  <c r="Q20" i="8"/>
  <c r="Q139" i="1" s="1"/>
  <c r="S30" i="8"/>
  <c r="Q29" i="8"/>
  <c r="Q28" i="8" s="1"/>
  <c r="E50" i="9"/>
  <c r="Q36" i="9"/>
  <c r="P24" i="9"/>
  <c r="P17" i="9" s="1"/>
  <c r="F24" i="9"/>
  <c r="F17" i="9" s="1"/>
  <c r="D18" i="9"/>
  <c r="D17" i="9" s="1"/>
  <c r="AG17" i="9"/>
  <c r="M30" i="9"/>
  <c r="L18" i="9"/>
  <c r="L17" i="9" s="1"/>
  <c r="AD58" i="8"/>
  <c r="AF58" i="8" s="1"/>
  <c r="AH58" i="8" s="1"/>
  <c r="AJ58" i="8" s="1"/>
  <c r="AK58" i="8"/>
  <c r="M55" i="8"/>
  <c r="O52" i="8"/>
  <c r="M27" i="8"/>
  <c r="M146" i="1" s="1"/>
  <c r="M51" i="8"/>
  <c r="O51" i="8" s="1"/>
  <c r="K41" i="9"/>
  <c r="K40" i="9" s="1"/>
  <c r="K20" i="9" s="1"/>
  <c r="K29" i="9"/>
  <c r="K28" i="9" s="1"/>
  <c r="N24" i="9"/>
  <c r="N17" i="9" s="1"/>
  <c r="V18" i="9"/>
  <c r="V17" i="9" s="1"/>
  <c r="J18" i="9"/>
  <c r="X46" i="8"/>
  <c r="X24" i="9"/>
  <c r="X17" i="9" s="1"/>
  <c r="K21" i="9"/>
  <c r="K151" i="1" s="1"/>
  <c r="K82" i="1" s="1"/>
  <c r="O42" i="8"/>
  <c r="Q43" i="8"/>
  <c r="M66" i="9"/>
  <c r="J24" i="9"/>
  <c r="T18" i="9"/>
  <c r="T17" i="9" s="1"/>
  <c r="K55" i="8"/>
  <c r="Y54" i="8"/>
  <c r="I54" i="8"/>
  <c r="AM27" i="8"/>
  <c r="AM146" i="1" s="1"/>
  <c r="AM51" i="8"/>
  <c r="AM46" i="8" s="1"/>
  <c r="O23" i="8"/>
  <c r="O142" i="1" s="1"/>
  <c r="O84" i="1" s="1"/>
  <c r="Q50" i="8"/>
  <c r="K19" i="8"/>
  <c r="K47" i="8"/>
  <c r="K46" i="8" s="1"/>
  <c r="AG17" i="8"/>
  <c r="M60" i="8"/>
  <c r="O56" i="8"/>
  <c r="AG54" i="8"/>
  <c r="M23" i="8"/>
  <c r="M142" i="1" s="1"/>
  <c r="M84" i="1" s="1"/>
  <c r="T46" i="8"/>
  <c r="H46" i="8"/>
  <c r="Y41" i="8"/>
  <c r="S38" i="8"/>
  <c r="L36" i="8"/>
  <c r="D36" i="8"/>
  <c r="AC18" i="8"/>
  <c r="AC17" i="8" s="1"/>
  <c r="U25" i="7"/>
  <c r="W25" i="7" s="1"/>
  <c r="Z25" i="7" s="1"/>
  <c r="AB25" i="7" s="1"/>
  <c r="AD25" i="7" s="1"/>
  <c r="AF25" i="7" s="1"/>
  <c r="AH25" i="7" s="1"/>
  <c r="AJ25" i="7" s="1"/>
  <c r="S24" i="7"/>
  <c r="K27" i="8"/>
  <c r="K146" i="1" s="1"/>
  <c r="O20" i="8"/>
  <c r="O139" i="1" s="1"/>
  <c r="O29" i="8"/>
  <c r="O28" i="8" s="1"/>
  <c r="D17" i="8"/>
  <c r="N54" i="8"/>
  <c r="F54" i="8"/>
  <c r="M42" i="8"/>
  <c r="M41" i="8" s="1"/>
  <c r="J36" i="8"/>
  <c r="O34" i="8"/>
  <c r="Q35" i="8"/>
  <c r="O20" i="7"/>
  <c r="M19" i="7"/>
  <c r="AA46" i="8"/>
  <c r="P46" i="8"/>
  <c r="AG41" i="8"/>
  <c r="T36" i="8"/>
  <c r="K22" i="8"/>
  <c r="K141" i="1" s="1"/>
  <c r="M33" i="8"/>
  <c r="K32" i="8"/>
  <c r="K31" i="8" s="1"/>
  <c r="AE18" i="9"/>
  <c r="AE17" i="9" s="1"/>
  <c r="AE16" i="9" s="1"/>
  <c r="G18" i="9"/>
  <c r="G17" i="9" s="1"/>
  <c r="K59" i="8"/>
  <c r="AI46" i="8"/>
  <c r="K41" i="8"/>
  <c r="C41" i="8"/>
  <c r="K25" i="8"/>
  <c r="K23" i="8"/>
  <c r="K142" i="1" s="1"/>
  <c r="K84" i="1" s="1"/>
  <c r="H18" i="8"/>
  <c r="H17" i="8" s="1"/>
  <c r="J17" i="8"/>
  <c r="G24" i="8"/>
  <c r="G17" i="8" s="1"/>
  <c r="M20" i="8"/>
  <c r="M139" i="1" s="1"/>
  <c r="AG24" i="8"/>
  <c r="V18" i="8"/>
  <c r="V17" i="8" s="1"/>
  <c r="AA18" i="8"/>
  <c r="AA17" i="8" s="1"/>
  <c r="E17" i="8"/>
  <c r="L17" i="8"/>
  <c r="C18" i="8"/>
  <c r="C17" i="8" s="1"/>
  <c r="M31" i="7"/>
  <c r="O32" i="7"/>
  <c r="K18" i="7"/>
  <c r="K17" i="7" s="1"/>
  <c r="AL31" i="8"/>
  <c r="AC24" i="8"/>
  <c r="P17" i="8"/>
  <c r="AI18" i="8"/>
  <c r="AI17" i="8" s="1"/>
  <c r="J31" i="8"/>
  <c r="AM24" i="8"/>
  <c r="Y24" i="8"/>
  <c r="Y17" i="8" s="1"/>
  <c r="I24" i="8"/>
  <c r="I17" i="8" s="1"/>
  <c r="N18" i="8"/>
  <c r="N17" i="8" s="1"/>
  <c r="AE18" i="8"/>
  <c r="AE17" i="8" s="1"/>
  <c r="AE16" i="8" s="1"/>
  <c r="T17" i="8"/>
  <c r="AA18" i="7"/>
  <c r="AA17" i="7" s="1"/>
  <c r="T17" i="7"/>
  <c r="L17" i="7"/>
  <c r="D17" i="7"/>
  <c r="M32" i="6"/>
  <c r="K23" i="6"/>
  <c r="K22" i="6" s="1"/>
  <c r="K31" i="6"/>
  <c r="K123" i="1" s="1"/>
  <c r="K122" i="1" s="1"/>
  <c r="X18" i="6"/>
  <c r="AM17" i="3"/>
  <c r="M29" i="6"/>
  <c r="K28" i="6"/>
  <c r="K20" i="6"/>
  <c r="P27" i="6"/>
  <c r="AK18" i="6"/>
  <c r="H17" i="3"/>
  <c r="AE22" i="3"/>
  <c r="AE108" i="1" s="1"/>
  <c r="AE103" i="1" s="1"/>
  <c r="AA18" i="3"/>
  <c r="AA17" i="3" s="1"/>
  <c r="O25" i="2"/>
  <c r="M22" i="2"/>
  <c r="AL17" i="3"/>
  <c r="C17" i="3"/>
  <c r="K30" i="6"/>
  <c r="M30" i="6" s="1"/>
  <c r="O30" i="6" s="1"/>
  <c r="Q30" i="6" s="1"/>
  <c r="S30" i="6" s="1"/>
  <c r="U30" i="6" s="1"/>
  <c r="W30" i="6" s="1"/>
  <c r="Z30" i="6" s="1"/>
  <c r="AB30" i="6" s="1"/>
  <c r="AD30" i="6" s="1"/>
  <c r="AL18" i="6"/>
  <c r="N18" i="6"/>
  <c r="R19" i="6"/>
  <c r="R18" i="6" s="1"/>
  <c r="V18" i="6"/>
  <c r="D22" i="3"/>
  <c r="D108" i="1" s="1"/>
  <c r="D103" i="1" s="1"/>
  <c r="AG18" i="3"/>
  <c r="AG17" i="3" s="1"/>
  <c r="L18" i="6"/>
  <c r="AC18" i="6"/>
  <c r="P18" i="6"/>
  <c r="M25" i="6"/>
  <c r="M24" i="6" s="1"/>
  <c r="AA19" i="6"/>
  <c r="AA18" i="6" s="1"/>
  <c r="C19" i="6"/>
  <c r="C18" i="6" s="1"/>
  <c r="O20" i="4"/>
  <c r="O30" i="3"/>
  <c r="M19" i="3"/>
  <c r="O29" i="3"/>
  <c r="M28" i="3"/>
  <c r="AL22" i="3"/>
  <c r="AL108" i="1" s="1"/>
  <c r="AL103" i="1" s="1"/>
  <c r="H22" i="3"/>
  <c r="H108" i="1" s="1"/>
  <c r="H85" i="1" s="1"/>
  <c r="H223" i="1" s="1"/>
  <c r="G17" i="3"/>
  <c r="N18" i="3"/>
  <c r="C17" i="2"/>
  <c r="M23" i="4"/>
  <c r="K22" i="4"/>
  <c r="K113" i="1" s="1"/>
  <c r="K77" i="1" s="1"/>
  <c r="M23" i="3"/>
  <c r="O32" i="3"/>
  <c r="M31" i="3"/>
  <c r="R22" i="3"/>
  <c r="R108" i="1" s="1"/>
  <c r="R103" i="1" s="1"/>
  <c r="L18" i="3"/>
  <c r="L17" i="3" s="1"/>
  <c r="Q26" i="6"/>
  <c r="AI19" i="6"/>
  <c r="AI18" i="6" s="1"/>
  <c r="E18" i="4"/>
  <c r="E17" i="4" s="1"/>
  <c r="K22" i="3"/>
  <c r="K108" i="1" s="1"/>
  <c r="AM27" i="3"/>
  <c r="K21" i="3"/>
  <c r="K107" i="1" s="1"/>
  <c r="M26" i="3"/>
  <c r="K25" i="3"/>
  <c r="K24" i="3" s="1"/>
  <c r="S23" i="2"/>
  <c r="M19" i="2"/>
  <c r="K18" i="2"/>
  <c r="K17" i="2" s="1"/>
  <c r="AC17" i="2"/>
  <c r="V18" i="3"/>
  <c r="V17" i="3" s="1"/>
  <c r="J18" i="3"/>
  <c r="J17" i="3" s="1"/>
  <c r="K18" i="4"/>
  <c r="K17" i="4" s="1"/>
  <c r="AK27" i="3"/>
  <c r="N22" i="3"/>
  <c r="N108" i="1" s="1"/>
  <c r="N103" i="1" s="1"/>
  <c r="AE17" i="3"/>
  <c r="AE16" i="3" s="1"/>
  <c r="T18" i="3"/>
  <c r="T17" i="3" s="1"/>
  <c r="AA17" i="2"/>
  <c r="G17" i="2"/>
  <c r="AK18" i="4"/>
  <c r="AK17" i="4" s="1"/>
  <c r="X22" i="3"/>
  <c r="X108" i="1" s="1"/>
  <c r="AK17" i="2"/>
  <c r="O64" i="1" l="1"/>
  <c r="K150" i="1"/>
  <c r="K148" i="1" s="1"/>
  <c r="K18" i="9"/>
  <c r="X85" i="1"/>
  <c r="X223" i="1" s="1"/>
  <c r="P147" i="1"/>
  <c r="P85" i="1"/>
  <c r="P47" i="1"/>
  <c r="P46" i="1" s="1"/>
  <c r="I24" i="1"/>
  <c r="O47" i="1"/>
  <c r="O46" i="1" s="1"/>
  <c r="M21" i="3"/>
  <c r="M107" i="1" s="1"/>
  <c r="O26" i="3"/>
  <c r="M25" i="3"/>
  <c r="M24" i="3" s="1"/>
  <c r="N17" i="3"/>
  <c r="O19" i="4"/>
  <c r="Q20" i="4"/>
  <c r="K18" i="3"/>
  <c r="K17" i="3" s="1"/>
  <c r="O32" i="6"/>
  <c r="M23" i="6"/>
  <c r="M22" i="6" s="1"/>
  <c r="M31" i="6"/>
  <c r="M123" i="1" s="1"/>
  <c r="M122" i="1" s="1"/>
  <c r="R17" i="3"/>
  <c r="S35" i="8"/>
  <c r="Q34" i="8"/>
  <c r="M26" i="8"/>
  <c r="M59" i="8"/>
  <c r="M54" i="8" s="1"/>
  <c r="O60" i="8"/>
  <c r="M145" i="1"/>
  <c r="S20" i="8"/>
  <c r="S139" i="1" s="1"/>
  <c r="U30" i="8"/>
  <c r="S29" i="8"/>
  <c r="S28" i="8" s="1"/>
  <c r="AC24" i="9"/>
  <c r="AC17" i="9" s="1"/>
  <c r="AC157" i="1"/>
  <c r="M155" i="1"/>
  <c r="O21" i="9"/>
  <c r="O151" i="1" s="1"/>
  <c r="Q57" i="9"/>
  <c r="S41" i="10"/>
  <c r="Q40" i="10"/>
  <c r="Q39" i="10" s="1"/>
  <c r="S74" i="10"/>
  <c r="Q73" i="10"/>
  <c r="Q72" i="10" s="1"/>
  <c r="O39" i="11"/>
  <c r="Q42" i="11"/>
  <c r="O35" i="10"/>
  <c r="M34" i="10"/>
  <c r="M33" i="10" s="1"/>
  <c r="M20" i="10"/>
  <c r="AK27" i="12"/>
  <c r="AK26" i="12" s="1"/>
  <c r="AL29" i="12"/>
  <c r="AK21" i="12"/>
  <c r="AK18" i="12" s="1"/>
  <c r="AK17" i="12" s="1"/>
  <c r="K18" i="12"/>
  <c r="K17" i="12" s="1"/>
  <c r="K183" i="1"/>
  <c r="K182" i="1" s="1"/>
  <c r="K181" i="1" s="1"/>
  <c r="W31" i="1"/>
  <c r="V74" i="1"/>
  <c r="L73" i="1"/>
  <c r="L72" i="1" s="1"/>
  <c r="L93" i="1"/>
  <c r="S36" i="1"/>
  <c r="U37" i="1"/>
  <c r="W37" i="1" s="1"/>
  <c r="AA74" i="1"/>
  <c r="V93" i="1"/>
  <c r="H103" i="1"/>
  <c r="Y86" i="1"/>
  <c r="AK93" i="1"/>
  <c r="R86" i="1"/>
  <c r="AM93" i="1"/>
  <c r="AC158" i="1"/>
  <c r="X154" i="1"/>
  <c r="X147" i="1" s="1"/>
  <c r="O51" i="10"/>
  <c r="Q52" i="10"/>
  <c r="O50" i="10"/>
  <c r="M49" i="10"/>
  <c r="M48" i="10" s="1"/>
  <c r="O73" i="10"/>
  <c r="M72" i="10"/>
  <c r="O72" i="10" s="1"/>
  <c r="AJ26" i="11"/>
  <c r="AJ46" i="11"/>
  <c r="AJ43" i="11" s="1"/>
  <c r="K26" i="10"/>
  <c r="K167" i="1"/>
  <c r="S48" i="9"/>
  <c r="Q47" i="9"/>
  <c r="Q43" i="9" s="1"/>
  <c r="Q87" i="10"/>
  <c r="Q86" i="10" s="1"/>
  <c r="S88" i="10"/>
  <c r="O97" i="10"/>
  <c r="M96" i="10"/>
  <c r="M95" i="10" s="1"/>
  <c r="M99" i="10"/>
  <c r="M98" i="10" s="1"/>
  <c r="O100" i="10"/>
  <c r="U54" i="11"/>
  <c r="W55" i="11"/>
  <c r="O21" i="13"/>
  <c r="Q22" i="13"/>
  <c r="O195" i="1"/>
  <c r="O194" i="1" s="1"/>
  <c r="Q39" i="12"/>
  <c r="O20" i="12"/>
  <c r="O184" i="1" s="1"/>
  <c r="Q26" i="1"/>
  <c r="S27" i="1"/>
  <c r="P54" i="1"/>
  <c r="Q54" i="1" s="1"/>
  <c r="S54" i="1" s="1"/>
  <c r="U54" i="1" s="1"/>
  <c r="W54" i="1" s="1"/>
  <c r="Z54" i="1" s="1"/>
  <c r="AB54" i="1" s="1"/>
  <c r="AD54" i="1" s="1"/>
  <c r="AF54" i="1" s="1"/>
  <c r="AH54" i="1" s="1"/>
  <c r="AJ93" i="1"/>
  <c r="AI58" i="1"/>
  <c r="AJ58" i="1"/>
  <c r="AM143" i="1"/>
  <c r="P65" i="1"/>
  <c r="P64" i="1" s="1"/>
  <c r="N64" i="1"/>
  <c r="N59" i="1" s="1"/>
  <c r="N223" i="1" s="1"/>
  <c r="N136" i="1"/>
  <c r="D136" i="1"/>
  <c r="K78" i="1"/>
  <c r="K27" i="6"/>
  <c r="K54" i="8"/>
  <c r="O44" i="8"/>
  <c r="Q45" i="8"/>
  <c r="Q19" i="9"/>
  <c r="S52" i="9"/>
  <c r="Q51" i="9"/>
  <c r="AB60" i="9"/>
  <c r="Z59" i="9"/>
  <c r="Z58" i="9" s="1"/>
  <c r="U38" i="10"/>
  <c r="S25" i="10"/>
  <c r="S165" i="1" s="1"/>
  <c r="M24" i="10"/>
  <c r="M164" i="1" s="1"/>
  <c r="M82" i="1" s="1"/>
  <c r="M58" i="10"/>
  <c r="M57" i="10" s="1"/>
  <c r="O59" i="10"/>
  <c r="O24" i="12"/>
  <c r="O188" i="1" s="1"/>
  <c r="Q31" i="12"/>
  <c r="O30" i="12"/>
  <c r="O26" i="12" s="1"/>
  <c r="O94" i="10"/>
  <c r="M93" i="10"/>
  <c r="M92" i="10" s="1"/>
  <c r="K19" i="10"/>
  <c r="K18" i="10" s="1"/>
  <c r="K160" i="1"/>
  <c r="K159" i="1" s="1"/>
  <c r="Q19" i="15"/>
  <c r="S20" i="15"/>
  <c r="AB19" i="13"/>
  <c r="Z192" i="1"/>
  <c r="C73" i="1"/>
  <c r="C93" i="1"/>
  <c r="M40" i="12"/>
  <c r="M23" i="12"/>
  <c r="O41" i="12"/>
  <c r="Y74" i="1"/>
  <c r="R85" i="1"/>
  <c r="R223" i="1" s="1"/>
  <c r="G74" i="1"/>
  <c r="T93" i="1"/>
  <c r="E73" i="1"/>
  <c r="E72" i="1" s="1"/>
  <c r="E93" i="1"/>
  <c r="P90" i="1"/>
  <c r="D86" i="1"/>
  <c r="AC93" i="1"/>
  <c r="K19" i="6"/>
  <c r="K18" i="6" s="1"/>
  <c r="K120" i="1"/>
  <c r="O23" i="3"/>
  <c r="Q32" i="3"/>
  <c r="O31" i="3"/>
  <c r="Q25" i="2"/>
  <c r="O22" i="2"/>
  <c r="O101" i="1"/>
  <c r="O29" i="6"/>
  <c r="M28" i="6"/>
  <c r="M27" i="6" s="1"/>
  <c r="M20" i="6"/>
  <c r="O31" i="7"/>
  <c r="Q32" i="7"/>
  <c r="O132" i="1"/>
  <c r="K18" i="8"/>
  <c r="K138" i="1"/>
  <c r="M39" i="8"/>
  <c r="M36" i="8" s="1"/>
  <c r="M25" i="8"/>
  <c r="O40" i="8"/>
  <c r="O23" i="10"/>
  <c r="O163" i="1" s="1"/>
  <c r="O81" i="1" s="1"/>
  <c r="Q37" i="10"/>
  <c r="O21" i="8"/>
  <c r="O140" i="1" s="1"/>
  <c r="Q57" i="8"/>
  <c r="O81" i="10"/>
  <c r="O80" i="10" s="1"/>
  <c r="Q82" i="10"/>
  <c r="M27" i="10"/>
  <c r="M106" i="10"/>
  <c r="M105" i="10" s="1"/>
  <c r="O107" i="10"/>
  <c r="O70" i="10"/>
  <c r="Q70" i="10" s="1"/>
  <c r="M69" i="10"/>
  <c r="O18" i="15"/>
  <c r="O208" i="1"/>
  <c r="O207" i="1" s="1"/>
  <c r="O60" i="1"/>
  <c r="M59" i="1"/>
  <c r="P45" i="1"/>
  <c r="P34" i="1" s="1"/>
  <c r="Q49" i="1"/>
  <c r="K93" i="1"/>
  <c r="K22" i="12"/>
  <c r="K187" i="1"/>
  <c r="K186" i="1" s="1"/>
  <c r="D74" i="1"/>
  <c r="H73" i="1"/>
  <c r="H93" i="1"/>
  <c r="D85" i="1"/>
  <c r="D223" i="1" s="1"/>
  <c r="T72" i="1"/>
  <c r="N73" i="1"/>
  <c r="N72" i="1" s="1"/>
  <c r="C86" i="1"/>
  <c r="F86" i="1"/>
  <c r="AI170" i="1"/>
  <c r="O19" i="2"/>
  <c r="M18" i="2"/>
  <c r="M17" i="2" s="1"/>
  <c r="M95" i="1"/>
  <c r="M22" i="3"/>
  <c r="M108" i="1" s="1"/>
  <c r="M109" i="1"/>
  <c r="M27" i="3"/>
  <c r="U24" i="7"/>
  <c r="S127" i="1"/>
  <c r="S50" i="8"/>
  <c r="Q23" i="8"/>
  <c r="Q142" i="1" s="1"/>
  <c r="Q84" i="1" s="1"/>
  <c r="J17" i="9"/>
  <c r="M20" i="9"/>
  <c r="M150" i="1" s="1"/>
  <c r="M29" i="9"/>
  <c r="M28" i="9" s="1"/>
  <c r="O30" i="9"/>
  <c r="Q35" i="9"/>
  <c r="Q34" i="9" s="1"/>
  <c r="S36" i="9"/>
  <c r="O19" i="8"/>
  <c r="O47" i="8"/>
  <c r="O46" i="8" s="1"/>
  <c r="Q48" i="8"/>
  <c r="M18" i="9"/>
  <c r="M149" i="1"/>
  <c r="O149" i="1"/>
  <c r="Q25" i="9"/>
  <c r="S69" i="9"/>
  <c r="Q68" i="9"/>
  <c r="O29" i="10"/>
  <c r="O169" i="1" s="1"/>
  <c r="Q104" i="10"/>
  <c r="O103" i="10"/>
  <c r="Q64" i="10"/>
  <c r="O63" i="10"/>
  <c r="O62" i="10" s="1"/>
  <c r="S78" i="10"/>
  <c r="Q77" i="10"/>
  <c r="Q76" i="10" s="1"/>
  <c r="S55" i="10"/>
  <c r="Q54" i="10"/>
  <c r="Q91" i="10"/>
  <c r="O90" i="10"/>
  <c r="O89" i="10" s="1"/>
  <c r="O50" i="11"/>
  <c r="O49" i="11" s="1"/>
  <c r="Q51" i="11"/>
  <c r="O35" i="12"/>
  <c r="M34" i="12"/>
  <c r="M33" i="12" s="1"/>
  <c r="O18" i="13"/>
  <c r="O17" i="13" s="1"/>
  <c r="Q20" i="13"/>
  <c r="O193" i="1"/>
  <c r="O191" i="1" s="1"/>
  <c r="O190" i="1" s="1"/>
  <c r="AA24" i="1"/>
  <c r="M18" i="15"/>
  <c r="M17" i="15" s="1"/>
  <c r="M208" i="1"/>
  <c r="M207" i="1" s="1"/>
  <c r="T24" i="1"/>
  <c r="T222" i="1"/>
  <c r="Q45" i="11"/>
  <c r="O44" i="11"/>
  <c r="O21" i="14"/>
  <c r="M20" i="14"/>
  <c r="M18" i="14" s="1"/>
  <c r="M201" i="1"/>
  <c r="M200" i="1" s="1"/>
  <c r="AI50" i="1"/>
  <c r="AJ50" i="1"/>
  <c r="J93" i="1"/>
  <c r="J73" i="1"/>
  <c r="AA73" i="1"/>
  <c r="AA72" i="1" s="1"/>
  <c r="AA93" i="1"/>
  <c r="AE85" i="1"/>
  <c r="AE223" i="1" s="1"/>
  <c r="AF23" i="14"/>
  <c r="AC203" i="1"/>
  <c r="Q51" i="1"/>
  <c r="S51" i="1" s="1"/>
  <c r="U51" i="1" s="1"/>
  <c r="W51" i="1" s="1"/>
  <c r="Z51" i="1" s="1"/>
  <c r="AB51" i="1" s="1"/>
  <c r="AD51" i="1" s="1"/>
  <c r="AF51" i="1" s="1"/>
  <c r="AH51" i="1" s="1"/>
  <c r="P73" i="1"/>
  <c r="P72" i="1" s="1"/>
  <c r="P93" i="1"/>
  <c r="D93" i="1"/>
  <c r="K111" i="1"/>
  <c r="K110" i="1" s="1"/>
  <c r="AA86" i="1"/>
  <c r="K104" i="1"/>
  <c r="K103" i="1" s="1"/>
  <c r="N86" i="1"/>
  <c r="L86" i="1"/>
  <c r="D170" i="1"/>
  <c r="O19" i="3"/>
  <c r="O28" i="3"/>
  <c r="O27" i="3" s="1"/>
  <c r="Q29" i="3"/>
  <c r="K24" i="8"/>
  <c r="K144" i="1"/>
  <c r="M18" i="7"/>
  <c r="M17" i="7" s="1"/>
  <c r="M126" i="1"/>
  <c r="M125" i="1" s="1"/>
  <c r="M124" i="1" s="1"/>
  <c r="O66" i="9"/>
  <c r="M22" i="9"/>
  <c r="M152" i="1" s="1"/>
  <c r="M83" i="1" s="1"/>
  <c r="O27" i="8"/>
  <c r="O146" i="1" s="1"/>
  <c r="Q52" i="8"/>
  <c r="M18" i="8"/>
  <c r="M138" i="1"/>
  <c r="M137" i="1" s="1"/>
  <c r="Q62" i="9"/>
  <c r="Q61" i="9" s="1"/>
  <c r="S63" i="9"/>
  <c r="K27" i="9"/>
  <c r="M53" i="9"/>
  <c r="M50" i="9" s="1"/>
  <c r="S22" i="10"/>
  <c r="S162" i="1" s="1"/>
  <c r="S31" i="10"/>
  <c r="S30" i="10" s="1"/>
  <c r="U32" i="10"/>
  <c r="O155" i="1"/>
  <c r="W33" i="9"/>
  <c r="U32" i="9"/>
  <c r="U31" i="9" s="1"/>
  <c r="K50" i="9"/>
  <c r="O23" i="11"/>
  <c r="O173" i="1" s="1"/>
  <c r="O80" i="1" s="1"/>
  <c r="Q53" i="11"/>
  <c r="M18" i="12"/>
  <c r="M183" i="1"/>
  <c r="M182" i="1" s="1"/>
  <c r="M37" i="11"/>
  <c r="K36" i="11"/>
  <c r="AK24" i="1"/>
  <c r="O33" i="15"/>
  <c r="O217" i="1" s="1"/>
  <c r="M217" i="1"/>
  <c r="AC24" i="1"/>
  <c r="K25" i="1"/>
  <c r="D24" i="1"/>
  <c r="D221" i="1" s="1"/>
  <c r="I93" i="1"/>
  <c r="I73" i="1"/>
  <c r="I222" i="1" s="1"/>
  <c r="R73" i="1"/>
  <c r="R93" i="1"/>
  <c r="AI73" i="1"/>
  <c r="AI72" i="1" s="1"/>
  <c r="AI93" i="1"/>
  <c r="O25" i="14"/>
  <c r="M24" i="14"/>
  <c r="T74" i="1"/>
  <c r="M28" i="15"/>
  <c r="O29" i="15"/>
  <c r="M214" i="1"/>
  <c r="M213" i="1" s="1"/>
  <c r="J74" i="1"/>
  <c r="X73" i="1"/>
  <c r="X93" i="1"/>
  <c r="G86" i="1"/>
  <c r="D73" i="1"/>
  <c r="D72" i="1" s="1"/>
  <c r="AI86" i="1"/>
  <c r="H74" i="1"/>
  <c r="V86" i="1"/>
  <c r="X86" i="1"/>
  <c r="T136" i="1"/>
  <c r="V136" i="1"/>
  <c r="AA170" i="1"/>
  <c r="Q25" i="6"/>
  <c r="Q24" i="6" s="1"/>
  <c r="S26" i="6"/>
  <c r="Q21" i="6"/>
  <c r="Q121" i="1" s="1"/>
  <c r="M18" i="3"/>
  <c r="M17" i="3" s="1"/>
  <c r="M105" i="1"/>
  <c r="M32" i="8"/>
  <c r="M31" i="8" s="1"/>
  <c r="O33" i="8"/>
  <c r="M22" i="8"/>
  <c r="M141" i="1" s="1"/>
  <c r="Q20" i="7"/>
  <c r="O19" i="7"/>
  <c r="S43" i="8"/>
  <c r="Q42" i="8"/>
  <c r="R17" i="9"/>
  <c r="Q42" i="9"/>
  <c r="O41" i="9"/>
  <c r="O40" i="9" s="1"/>
  <c r="M64" i="9"/>
  <c r="O65" i="9"/>
  <c r="Q38" i="9"/>
  <c r="Q37" i="9" s="1"/>
  <c r="S39" i="9"/>
  <c r="I24" i="9"/>
  <c r="I17" i="9" s="1"/>
  <c r="I157" i="1"/>
  <c r="AB53" i="10"/>
  <c r="AK21" i="10"/>
  <c r="AL71" i="10"/>
  <c r="AK69" i="10"/>
  <c r="AK68" i="10" s="1"/>
  <c r="U44" i="10"/>
  <c r="S43" i="10"/>
  <c r="S42" i="10" s="1"/>
  <c r="O84" i="10"/>
  <c r="O83" i="10" s="1"/>
  <c r="Q85" i="10"/>
  <c r="AD21" i="12"/>
  <c r="AF29" i="12"/>
  <c r="K25" i="11"/>
  <c r="K176" i="1"/>
  <c r="K21" i="11"/>
  <c r="K20" i="11" s="1"/>
  <c r="K172" i="1"/>
  <c r="K171" i="1" s="1"/>
  <c r="AL24" i="1"/>
  <c r="U27" i="12"/>
  <c r="W28" i="12"/>
  <c r="Q33" i="1"/>
  <c r="L24" i="1"/>
  <c r="L221" i="1" s="1"/>
  <c r="L222" i="1"/>
  <c r="E24" i="1"/>
  <c r="E221" i="1" s="1"/>
  <c r="Y73" i="1"/>
  <c r="Y93" i="1"/>
  <c r="N85" i="1"/>
  <c r="F74" i="1"/>
  <c r="W34" i="15"/>
  <c r="Z34" i="15" s="1"/>
  <c r="AB34" i="15" s="1"/>
  <c r="AD34" i="15" s="1"/>
  <c r="AF34" i="15" s="1"/>
  <c r="AH34" i="15" s="1"/>
  <c r="AJ34" i="15" s="1"/>
  <c r="U33" i="15"/>
  <c r="U40" i="11"/>
  <c r="S27" i="11"/>
  <c r="S177" i="1" s="1"/>
  <c r="C74" i="1"/>
  <c r="AE86" i="1"/>
  <c r="H86" i="1"/>
  <c r="L74" i="1"/>
  <c r="X103" i="1"/>
  <c r="AL93" i="1"/>
  <c r="F73" i="1"/>
  <c r="AE93" i="1"/>
  <c r="F136" i="1"/>
  <c r="E86" i="1"/>
  <c r="G93" i="1"/>
  <c r="T86" i="1"/>
  <c r="U38" i="8"/>
  <c r="S37" i="8"/>
  <c r="U23" i="2"/>
  <c r="S99" i="1"/>
  <c r="M22" i="4"/>
  <c r="O23" i="4"/>
  <c r="D17" i="3"/>
  <c r="Q30" i="3"/>
  <c r="O20" i="3"/>
  <c r="O106" i="1" s="1"/>
  <c r="X17" i="3"/>
  <c r="O55" i="8"/>
  <c r="Q56" i="8"/>
  <c r="O41" i="8"/>
  <c r="AK23" i="8"/>
  <c r="AM58" i="8"/>
  <c r="AM23" i="8" s="1"/>
  <c r="AL58" i="8"/>
  <c r="AL23" i="8" s="1"/>
  <c r="M55" i="9"/>
  <c r="O55" i="9" s="1"/>
  <c r="O56" i="9"/>
  <c r="U36" i="10"/>
  <c r="S21" i="10"/>
  <c r="S161" i="1" s="1"/>
  <c r="M23" i="10"/>
  <c r="M163" i="1" s="1"/>
  <c r="M81" i="1" s="1"/>
  <c r="Q67" i="10"/>
  <c r="O66" i="10"/>
  <c r="O65" i="10" s="1"/>
  <c r="M29" i="11"/>
  <c r="M179" i="1" s="1"/>
  <c r="O35" i="11"/>
  <c r="M34" i="11"/>
  <c r="M30" i="11" s="1"/>
  <c r="AJ31" i="11"/>
  <c r="AJ30" i="11" s="1"/>
  <c r="AL75" i="10"/>
  <c r="AK73" i="10"/>
  <c r="AK72" i="10" s="1"/>
  <c r="AK54" i="10"/>
  <c r="AL56" i="10"/>
  <c r="O47" i="11"/>
  <c r="M26" i="11"/>
  <c r="M46" i="11"/>
  <c r="M43" i="11" s="1"/>
  <c r="O38" i="11"/>
  <c r="M22" i="11"/>
  <c r="O38" i="12"/>
  <c r="M37" i="12"/>
  <c r="Q31" i="11"/>
  <c r="S32" i="11"/>
  <c r="N30" i="1"/>
  <c r="P33" i="1"/>
  <c r="P30" i="1" s="1"/>
  <c r="V24" i="1"/>
  <c r="V222" i="1"/>
  <c r="AG93" i="1"/>
  <c r="N47" i="1"/>
  <c r="N46" i="1" s="1"/>
  <c r="N74" i="1"/>
  <c r="O61" i="1"/>
  <c r="P61" i="1" s="1"/>
  <c r="P59" i="1" s="1"/>
  <c r="P223" i="1" s="1"/>
  <c r="U48" i="1"/>
  <c r="V72" i="1"/>
  <c r="P86" i="1"/>
  <c r="X74" i="1"/>
  <c r="J86" i="1"/>
  <c r="F93" i="1"/>
  <c r="G73" i="1"/>
  <c r="L170" i="1"/>
  <c r="AI54" i="1" l="1"/>
  <c r="AJ54" i="1"/>
  <c r="M22" i="12"/>
  <c r="M187" i="1"/>
  <c r="M186" i="1" s="1"/>
  <c r="O22" i="4"/>
  <c r="O113" i="1" s="1"/>
  <c r="O77" i="1" s="1"/>
  <c r="Q23" i="4"/>
  <c r="Q23" i="3"/>
  <c r="Q31" i="3"/>
  <c r="S32" i="3"/>
  <c r="Q50" i="10"/>
  <c r="O49" i="10"/>
  <c r="Q38" i="11"/>
  <c r="O22" i="11"/>
  <c r="M113" i="1"/>
  <c r="M18" i="4"/>
  <c r="M17" i="4" s="1"/>
  <c r="O18" i="7"/>
  <c r="O17" i="7" s="1"/>
  <c r="O126" i="1"/>
  <c r="O125" i="1" s="1"/>
  <c r="Q29" i="15"/>
  <c r="O28" i="15"/>
  <c r="O214" i="1"/>
  <c r="O213" i="1" s="1"/>
  <c r="W32" i="9"/>
  <c r="W31" i="9" s="1"/>
  <c r="Z33" i="9"/>
  <c r="O22" i="9"/>
  <c r="O152" i="1" s="1"/>
  <c r="O83" i="1" s="1"/>
  <c r="Q66" i="9"/>
  <c r="S54" i="10"/>
  <c r="U55" i="10"/>
  <c r="Q60" i="1"/>
  <c r="O59" i="1"/>
  <c r="M26" i="10"/>
  <c r="M167" i="1"/>
  <c r="M166" i="1" s="1"/>
  <c r="O39" i="8"/>
  <c r="O36" i="8" s="1"/>
  <c r="Q40" i="8"/>
  <c r="O25" i="8"/>
  <c r="M19" i="6"/>
  <c r="M18" i="6" s="1"/>
  <c r="M120" i="1"/>
  <c r="O109" i="1"/>
  <c r="U20" i="15"/>
  <c r="S19" i="15"/>
  <c r="O99" i="10"/>
  <c r="O98" i="10" s="1"/>
  <c r="Q100" i="10"/>
  <c r="K166" i="1"/>
  <c r="K88" i="1"/>
  <c r="Q51" i="10"/>
  <c r="S52" i="10"/>
  <c r="AC154" i="1"/>
  <c r="AC90" i="1"/>
  <c r="AC86" i="1" s="1"/>
  <c r="Q38" i="12"/>
  <c r="O37" i="12"/>
  <c r="O19" i="12"/>
  <c r="S38" i="9"/>
  <c r="S37" i="9" s="1"/>
  <c r="U39" i="9"/>
  <c r="O53" i="9"/>
  <c r="M27" i="9"/>
  <c r="W54" i="11"/>
  <c r="Z55" i="11"/>
  <c r="S42" i="11"/>
  <c r="Q39" i="11"/>
  <c r="U43" i="8"/>
  <c r="S42" i="8"/>
  <c r="K157" i="1"/>
  <c r="K24" i="9"/>
  <c r="K17" i="9" s="1"/>
  <c r="O105" i="1"/>
  <c r="Q18" i="13"/>
  <c r="S20" i="13"/>
  <c r="Q193" i="1"/>
  <c r="Q191" i="1" s="1"/>
  <c r="Q190" i="1" s="1"/>
  <c r="Q19" i="8"/>
  <c r="S48" i="8"/>
  <c r="Q47" i="8"/>
  <c r="M94" i="1"/>
  <c r="AD60" i="9"/>
  <c r="AB59" i="9"/>
  <c r="AB58" i="9" s="1"/>
  <c r="U48" i="9"/>
  <c r="S47" i="9"/>
  <c r="S43" i="9" s="1"/>
  <c r="G72" i="1"/>
  <c r="G221" i="1" s="1"/>
  <c r="G222" i="1"/>
  <c r="F72" i="1"/>
  <c r="F221" i="1" s="1"/>
  <c r="F222" i="1"/>
  <c r="AL21" i="10"/>
  <c r="AM71" i="10"/>
  <c r="AL69" i="10"/>
  <c r="AL68" i="10" s="1"/>
  <c r="S25" i="6"/>
  <c r="S24" i="6" s="1"/>
  <c r="U26" i="6"/>
  <c r="S21" i="6"/>
  <c r="S121" i="1" s="1"/>
  <c r="S56" i="8"/>
  <c r="Q55" i="8"/>
  <c r="Y72" i="1"/>
  <c r="Y221" i="1" s="1"/>
  <c r="Y222" i="1"/>
  <c r="AF21" i="12"/>
  <c r="AM185" i="1" s="1"/>
  <c r="AM182" i="1" s="1"/>
  <c r="AM181" i="1" s="1"/>
  <c r="AH29" i="12"/>
  <c r="S20" i="7"/>
  <c r="Q19" i="7"/>
  <c r="S62" i="9"/>
  <c r="S61" i="9" s="1"/>
  <c r="U63" i="9"/>
  <c r="AI51" i="1"/>
  <c r="AJ51" i="1"/>
  <c r="T221" i="1"/>
  <c r="S25" i="9"/>
  <c r="U69" i="9"/>
  <c r="S68" i="9"/>
  <c r="O138" i="1"/>
  <c r="O137" i="1" s="1"/>
  <c r="S23" i="8"/>
  <c r="S142" i="1" s="1"/>
  <c r="S84" i="1" s="1"/>
  <c r="U50" i="8"/>
  <c r="Q19" i="2"/>
  <c r="O18" i="2"/>
  <c r="O17" i="2" s="1"/>
  <c r="O95" i="1"/>
  <c r="Q81" i="10"/>
  <c r="Q80" i="10" s="1"/>
  <c r="S82" i="10"/>
  <c r="M24" i="8"/>
  <c r="M17" i="8" s="1"/>
  <c r="M144" i="1"/>
  <c r="K119" i="1"/>
  <c r="K118" i="1" s="1"/>
  <c r="K76" i="1"/>
  <c r="C72" i="1"/>
  <c r="C221" i="1" s="1"/>
  <c r="C222" i="1"/>
  <c r="Q18" i="15"/>
  <c r="Q208" i="1"/>
  <c r="Q207" i="1" s="1"/>
  <c r="O24" i="10"/>
  <c r="O164" i="1" s="1"/>
  <c r="O82" i="1" s="1"/>
  <c r="O58" i="10"/>
  <c r="O57" i="10" s="1"/>
  <c r="Q59" i="10"/>
  <c r="S19" i="9"/>
  <c r="U52" i="9"/>
  <c r="S51" i="9"/>
  <c r="AL27" i="12"/>
  <c r="AL26" i="12" s="1"/>
  <c r="AM29" i="12"/>
  <c r="AL21" i="12"/>
  <c r="AL18" i="12" s="1"/>
  <c r="AL17" i="12" s="1"/>
  <c r="S73" i="10"/>
  <c r="S72" i="10" s="1"/>
  <c r="U74" i="10"/>
  <c r="S20" i="4"/>
  <c r="Q19" i="4"/>
  <c r="S33" i="1"/>
  <c r="Q30" i="1"/>
  <c r="O43" i="11"/>
  <c r="Q90" i="10"/>
  <c r="Q89" i="10" s="1"/>
  <c r="S91" i="10"/>
  <c r="Q29" i="10"/>
  <c r="Q169" i="1" s="1"/>
  <c r="Q103" i="10"/>
  <c r="S104" i="10"/>
  <c r="Q31" i="7"/>
  <c r="S32" i="7"/>
  <c r="Q132" i="1"/>
  <c r="AD19" i="13"/>
  <c r="AB192" i="1"/>
  <c r="O48" i="10"/>
  <c r="M47" i="10"/>
  <c r="O47" i="10" s="1"/>
  <c r="V221" i="1"/>
  <c r="AK142" i="1"/>
  <c r="AK18" i="8"/>
  <c r="AK17" i="8" s="1"/>
  <c r="K87" i="1"/>
  <c r="K175" i="1"/>
  <c r="K24" i="1"/>
  <c r="J72" i="1"/>
  <c r="J221" i="1" s="1"/>
  <c r="J222" i="1"/>
  <c r="S45" i="11"/>
  <c r="Q44" i="11"/>
  <c r="Q30" i="12"/>
  <c r="Q26" i="12" s="1"/>
  <c r="S31" i="12"/>
  <c r="Q32" i="6"/>
  <c r="O23" i="6"/>
  <c r="O22" i="6" s="1"/>
  <c r="O31" i="6"/>
  <c r="O123" i="1" s="1"/>
  <c r="O122" i="1" s="1"/>
  <c r="P25" i="1"/>
  <c r="AM75" i="10"/>
  <c r="AM73" i="10" s="1"/>
  <c r="AM72" i="10" s="1"/>
  <c r="AL73" i="10"/>
  <c r="AL72" i="10" s="1"/>
  <c r="W27" i="12"/>
  <c r="Z28" i="12"/>
  <c r="Q65" i="9"/>
  <c r="Q64" i="9" s="1"/>
  <c r="O64" i="9"/>
  <c r="O37" i="11"/>
  <c r="M36" i="11"/>
  <c r="O30" i="1"/>
  <c r="O25" i="1" s="1"/>
  <c r="N25" i="1"/>
  <c r="AK161" i="1"/>
  <c r="W48" i="1"/>
  <c r="S31" i="11"/>
  <c r="U32" i="11"/>
  <c r="U21" i="10"/>
  <c r="U161" i="1" s="1"/>
  <c r="W36" i="10"/>
  <c r="O54" i="8"/>
  <c r="E222" i="1"/>
  <c r="AK53" i="10"/>
  <c r="AD53" i="10"/>
  <c r="R72" i="1"/>
  <c r="R221" i="1" s="1"/>
  <c r="R222" i="1"/>
  <c r="M181" i="1"/>
  <c r="AC198" i="1"/>
  <c r="AC80" i="1"/>
  <c r="AC74" i="1" s="1"/>
  <c r="M206" i="1"/>
  <c r="Q35" i="12"/>
  <c r="Q24" i="12" s="1"/>
  <c r="Q188" i="1" s="1"/>
  <c r="O34" i="12"/>
  <c r="O33" i="12" s="1"/>
  <c r="U78" i="10"/>
  <c r="S77" i="10"/>
  <c r="S76" i="10" s="1"/>
  <c r="Q155" i="1"/>
  <c r="S35" i="9"/>
  <c r="S34" i="9" s="1"/>
  <c r="U36" i="9"/>
  <c r="O206" i="1"/>
  <c r="O20" i="6"/>
  <c r="Q29" i="6"/>
  <c r="O28" i="6"/>
  <c r="O27" i="6" s="1"/>
  <c r="K158" i="1"/>
  <c r="Q149" i="1"/>
  <c r="Q20" i="12"/>
  <c r="Q184" i="1" s="1"/>
  <c r="S39" i="12"/>
  <c r="S34" i="8"/>
  <c r="U35" i="8"/>
  <c r="O112" i="1"/>
  <c r="Q65" i="1"/>
  <c r="AM142" i="1"/>
  <c r="AM18" i="8"/>
  <c r="AM17" i="8" s="1"/>
  <c r="U43" i="10"/>
  <c r="U42" i="10" s="1"/>
  <c r="W44" i="10"/>
  <c r="S37" i="10"/>
  <c r="Q23" i="10"/>
  <c r="Q163" i="1" s="1"/>
  <c r="O26" i="8"/>
  <c r="O59" i="8"/>
  <c r="Q60" i="8"/>
  <c r="O145" i="1"/>
  <c r="U27" i="11"/>
  <c r="U177" i="1" s="1"/>
  <c r="W40" i="11"/>
  <c r="O22" i="8"/>
  <c r="O141" i="1" s="1"/>
  <c r="O32" i="8"/>
  <c r="O31" i="8" s="1"/>
  <c r="Q33" i="8"/>
  <c r="U22" i="10"/>
  <c r="U162" i="1" s="1"/>
  <c r="U31" i="10"/>
  <c r="U30" i="10" s="1"/>
  <c r="W32" i="10"/>
  <c r="M79" i="1"/>
  <c r="M198" i="1"/>
  <c r="M197" i="1" s="1"/>
  <c r="O17" i="15"/>
  <c r="K137" i="1"/>
  <c r="K75" i="1"/>
  <c r="K74" i="1" s="1"/>
  <c r="S45" i="8"/>
  <c r="Q44" i="8"/>
  <c r="Q41" i="8" s="1"/>
  <c r="W33" i="15"/>
  <c r="U217" i="1"/>
  <c r="Q25" i="14"/>
  <c r="O24" i="14"/>
  <c r="Q23" i="11"/>
  <c r="Q173" i="1" s="1"/>
  <c r="Q80" i="1" s="1"/>
  <c r="S53" i="11"/>
  <c r="M17" i="14"/>
  <c r="AA222" i="1"/>
  <c r="Q63" i="10"/>
  <c r="Q62" i="10" s="1"/>
  <c r="S64" i="10"/>
  <c r="O29" i="9"/>
  <c r="O28" i="9" s="1"/>
  <c r="O20" i="9"/>
  <c r="Q30" i="9"/>
  <c r="S49" i="1"/>
  <c r="Q47" i="1"/>
  <c r="Q46" i="1" s="1"/>
  <c r="O69" i="10"/>
  <c r="M68" i="10"/>
  <c r="O68" i="10" s="1"/>
  <c r="Q21" i="8"/>
  <c r="Q140" i="1" s="1"/>
  <c r="S57" i="8"/>
  <c r="K17" i="8"/>
  <c r="Q21" i="13"/>
  <c r="S22" i="13"/>
  <c r="Q195" i="1"/>
  <c r="Q194" i="1" s="1"/>
  <c r="S87" i="10"/>
  <c r="S86" i="10" s="1"/>
  <c r="U88" i="10"/>
  <c r="Z31" i="1"/>
  <c r="AB31" i="1" s="1"/>
  <c r="AD31" i="1" s="1"/>
  <c r="AF31" i="1" s="1"/>
  <c r="Q21" i="9"/>
  <c r="Q151" i="1" s="1"/>
  <c r="Q56" i="9"/>
  <c r="Q55" i="9" s="1"/>
  <c r="S57" i="9"/>
  <c r="O27" i="10"/>
  <c r="Q107" i="10"/>
  <c r="O106" i="10"/>
  <c r="O105" i="10" s="1"/>
  <c r="S26" i="1"/>
  <c r="U27" i="1"/>
  <c r="U36" i="1"/>
  <c r="U35" i="1" s="1"/>
  <c r="S35" i="1"/>
  <c r="M78" i="1"/>
  <c r="M21" i="11"/>
  <c r="M20" i="11" s="1"/>
  <c r="M172" i="1"/>
  <c r="M171" i="1" s="1"/>
  <c r="Q66" i="10"/>
  <c r="Q65" i="10" s="1"/>
  <c r="S67" i="10"/>
  <c r="M25" i="11"/>
  <c r="M176" i="1"/>
  <c r="W23" i="2"/>
  <c r="U99" i="1"/>
  <c r="Q84" i="10"/>
  <c r="Q83" i="10" s="1"/>
  <c r="S85" i="10"/>
  <c r="Q41" i="9"/>
  <c r="Q40" i="9" s="1"/>
  <c r="S42" i="9"/>
  <c r="M17" i="12"/>
  <c r="K91" i="1"/>
  <c r="K143" i="1"/>
  <c r="AH23" i="14"/>
  <c r="AE203" i="1"/>
  <c r="Q50" i="11"/>
  <c r="Q49" i="11" s="1"/>
  <c r="S51" i="11"/>
  <c r="W24" i="7"/>
  <c r="U127" i="1"/>
  <c r="H72" i="1"/>
  <c r="H221" i="1" s="1"/>
  <c r="H222" i="1"/>
  <c r="O98" i="1"/>
  <c r="Q97" i="10"/>
  <c r="O96" i="10"/>
  <c r="O95" i="10" s="1"/>
  <c r="AJ25" i="11"/>
  <c r="AJ176" i="1"/>
  <c r="M19" i="10"/>
  <c r="M18" i="10" s="1"/>
  <c r="M160" i="1"/>
  <c r="M159" i="1" s="1"/>
  <c r="M158" i="1" s="1"/>
  <c r="U41" i="10"/>
  <c r="S40" i="10"/>
  <c r="S39" i="10" s="1"/>
  <c r="U20" i="8"/>
  <c r="U139" i="1" s="1"/>
  <c r="W30" i="8"/>
  <c r="U29" i="8"/>
  <c r="U28" i="8" s="1"/>
  <c r="Q61" i="1"/>
  <c r="S61" i="1" s="1"/>
  <c r="U61" i="1" s="1"/>
  <c r="W61" i="1" s="1"/>
  <c r="Z61" i="1" s="1"/>
  <c r="AB61" i="1" s="1"/>
  <c r="AD61" i="1" s="1"/>
  <c r="AF61" i="1" s="1"/>
  <c r="AH61" i="1" s="1"/>
  <c r="Q47" i="11"/>
  <c r="O26" i="11"/>
  <c r="O46" i="11"/>
  <c r="O34" i="11"/>
  <c r="O30" i="11" s="1"/>
  <c r="Q35" i="11"/>
  <c r="O29" i="11"/>
  <c r="O179" i="1" s="1"/>
  <c r="I90" i="1"/>
  <c r="I86" i="1" s="1"/>
  <c r="I154" i="1"/>
  <c r="M24" i="1"/>
  <c r="M36" i="12"/>
  <c r="AL54" i="10"/>
  <c r="AM56" i="10"/>
  <c r="AM54" i="10" s="1"/>
  <c r="AL142" i="1"/>
  <c r="AL18" i="8"/>
  <c r="AL17" i="8" s="1"/>
  <c r="Q20" i="3"/>
  <c r="Q106" i="1" s="1"/>
  <c r="S30" i="3"/>
  <c r="U37" i="8"/>
  <c r="W38" i="8"/>
  <c r="K170" i="1"/>
  <c r="M104" i="1"/>
  <c r="M103" i="1" s="1"/>
  <c r="X72" i="1"/>
  <c r="X221" i="1" s="1"/>
  <c r="X222" i="1"/>
  <c r="D222" i="1"/>
  <c r="Q51" i="8"/>
  <c r="Q27" i="8"/>
  <c r="Q146" i="1" s="1"/>
  <c r="S52" i="8"/>
  <c r="Q19" i="3"/>
  <c r="S29" i="3"/>
  <c r="Q28" i="3"/>
  <c r="Q27" i="3" s="1"/>
  <c r="Q21" i="14"/>
  <c r="O20" i="14"/>
  <c r="O18" i="14" s="1"/>
  <c r="O17" i="14" s="1"/>
  <c r="O201" i="1"/>
  <c r="O200" i="1" s="1"/>
  <c r="AA221" i="1"/>
  <c r="M148" i="1"/>
  <c r="S70" i="10"/>
  <c r="Q69" i="10"/>
  <c r="Q68" i="10" s="1"/>
  <c r="O131" i="1"/>
  <c r="S25" i="2"/>
  <c r="Q101" i="1"/>
  <c r="Q22" i="2"/>
  <c r="Q41" i="12"/>
  <c r="O23" i="12"/>
  <c r="O40" i="12"/>
  <c r="Q94" i="10"/>
  <c r="O93" i="10"/>
  <c r="O92" i="10" s="1"/>
  <c r="W38" i="10"/>
  <c r="U25" i="10"/>
  <c r="U165" i="1" s="1"/>
  <c r="W36" i="1"/>
  <c r="Z37" i="1"/>
  <c r="AB37" i="1" s="1"/>
  <c r="AD37" i="1" s="1"/>
  <c r="AF37" i="1" s="1"/>
  <c r="AH37" i="1" s="1"/>
  <c r="AJ37" i="1" s="1"/>
  <c r="Q35" i="10"/>
  <c r="O34" i="10"/>
  <c r="O33" i="10" s="1"/>
  <c r="O20" i="10"/>
  <c r="M88" i="1"/>
  <c r="O25" i="3"/>
  <c r="O24" i="3" s="1"/>
  <c r="O22" i="3" s="1"/>
  <c r="O108" i="1" s="1"/>
  <c r="O21" i="3"/>
  <c r="O107" i="1" s="1"/>
  <c r="Q26" i="3"/>
  <c r="Q45" i="1"/>
  <c r="Q131" i="1" l="1"/>
  <c r="AI61" i="1"/>
  <c r="AJ61" i="1"/>
  <c r="AJ175" i="1"/>
  <c r="M170" i="1"/>
  <c r="Q27" i="10"/>
  <c r="Q106" i="10"/>
  <c r="Q105" i="10" s="1"/>
  <c r="S107" i="10"/>
  <c r="S63" i="10"/>
  <c r="S62" i="10" s="1"/>
  <c r="U64" i="10"/>
  <c r="S25" i="14"/>
  <c r="Q24" i="14"/>
  <c r="K136" i="1"/>
  <c r="Q81" i="1"/>
  <c r="O111" i="1"/>
  <c r="O110" i="1" s="1"/>
  <c r="AC197" i="1"/>
  <c r="AC73" i="1"/>
  <c r="S44" i="11"/>
  <c r="U45" i="11"/>
  <c r="AK137" i="1"/>
  <c r="U32" i="7"/>
  <c r="S31" i="7"/>
  <c r="S132" i="1"/>
  <c r="AM27" i="12"/>
  <c r="AM26" i="12" s="1"/>
  <c r="AM21" i="12"/>
  <c r="AM18" i="12" s="1"/>
  <c r="AM17" i="12" s="1"/>
  <c r="U82" i="10"/>
  <c r="S81" i="10"/>
  <c r="S80" i="10" s="1"/>
  <c r="O18" i="8"/>
  <c r="AL161" i="1"/>
  <c r="AD59" i="9"/>
  <c r="AD58" i="9" s="1"/>
  <c r="AF60" i="9"/>
  <c r="U20" i="13"/>
  <c r="S18" i="13"/>
  <c r="S193" i="1"/>
  <c r="S191" i="1" s="1"/>
  <c r="O18" i="12"/>
  <c r="O183" i="1"/>
  <c r="O182" i="1" s="1"/>
  <c r="S38" i="11"/>
  <c r="Q22" i="11"/>
  <c r="O26" i="10"/>
  <c r="O167" i="1"/>
  <c r="W88" i="10"/>
  <c r="U87" i="10"/>
  <c r="U86" i="10" s="1"/>
  <c r="U37" i="10"/>
  <c r="O18" i="4"/>
  <c r="O17" i="4" s="1"/>
  <c r="Z36" i="10"/>
  <c r="W21" i="10"/>
  <c r="W161" i="1" s="1"/>
  <c r="U33" i="1"/>
  <c r="S30" i="1"/>
  <c r="Q17" i="13"/>
  <c r="U42" i="11"/>
  <c r="S39" i="11"/>
  <c r="O36" i="12"/>
  <c r="M119" i="1"/>
  <c r="M118" i="1" s="1"/>
  <c r="M76" i="1"/>
  <c r="S60" i="1"/>
  <c r="AH31" i="1"/>
  <c r="AJ31" i="1" s="1"/>
  <c r="Z48" i="1"/>
  <c r="W43" i="8"/>
  <c r="U42" i="8"/>
  <c r="AL137" i="1"/>
  <c r="S69" i="10"/>
  <c r="S68" i="10" s="1"/>
  <c r="U70" i="10"/>
  <c r="Z30" i="8"/>
  <c r="W20" i="8"/>
  <c r="W139" i="1" s="1"/>
  <c r="W29" i="8"/>
  <c r="W28" i="8" s="1"/>
  <c r="Z24" i="7"/>
  <c r="W127" i="1"/>
  <c r="Z33" i="15"/>
  <c r="W217" i="1"/>
  <c r="W27" i="11"/>
  <c r="W177" i="1" s="1"/>
  <c r="Z40" i="11"/>
  <c r="U34" i="8"/>
  <c r="W35" i="8"/>
  <c r="AB28" i="12"/>
  <c r="Z27" i="12"/>
  <c r="Q31" i="6"/>
  <c r="Q123" i="1" s="1"/>
  <c r="Q122" i="1" s="1"/>
  <c r="S32" i="6"/>
  <c r="Q23" i="6"/>
  <c r="Q22" i="6" s="1"/>
  <c r="S29" i="10"/>
  <c r="S169" i="1" s="1"/>
  <c r="U104" i="10"/>
  <c r="S103" i="10"/>
  <c r="O94" i="1"/>
  <c r="U25" i="9"/>
  <c r="U68" i="9"/>
  <c r="W69" i="9"/>
  <c r="S55" i="8"/>
  <c r="U56" i="8"/>
  <c r="M93" i="1"/>
  <c r="O104" i="1"/>
  <c r="O103" i="1" s="1"/>
  <c r="AB55" i="11"/>
  <c r="Z54" i="11"/>
  <c r="S38" i="12"/>
  <c r="Q37" i="12"/>
  <c r="Q36" i="12" s="1"/>
  <c r="Q19" i="12"/>
  <c r="S100" i="10"/>
  <c r="Q99" i="10"/>
  <c r="Q98" i="10" s="1"/>
  <c r="U54" i="10"/>
  <c r="W55" i="10"/>
  <c r="S29" i="15"/>
  <c r="Q28" i="15"/>
  <c r="Q17" i="15" s="1"/>
  <c r="Q214" i="1"/>
  <c r="Q213" i="1" s="1"/>
  <c r="Q206" i="1" s="1"/>
  <c r="Q49" i="10"/>
  <c r="Q48" i="10" s="1"/>
  <c r="Q47" i="10" s="1"/>
  <c r="S50" i="10"/>
  <c r="S84" i="10"/>
  <c r="S83" i="10" s="1"/>
  <c r="U85" i="10"/>
  <c r="S21" i="8"/>
  <c r="S140" i="1" s="1"/>
  <c r="U57" i="8"/>
  <c r="U62" i="9"/>
  <c r="U61" i="9" s="1"/>
  <c r="W63" i="9"/>
  <c r="S21" i="14"/>
  <c r="Q20" i="14"/>
  <c r="Q18" i="14" s="1"/>
  <c r="Q17" i="14" s="1"/>
  <c r="Q201" i="1"/>
  <c r="Q200" i="1" s="1"/>
  <c r="Q25" i="3"/>
  <c r="Q24" i="3" s="1"/>
  <c r="S26" i="3"/>
  <c r="Q21" i="3"/>
  <c r="Q107" i="1" s="1"/>
  <c r="O22" i="12"/>
  <c r="O187" i="1"/>
  <c r="O186" i="1" s="1"/>
  <c r="U29" i="3"/>
  <c r="S19" i="3"/>
  <c r="S28" i="3"/>
  <c r="S27" i="3" s="1"/>
  <c r="W35" i="1"/>
  <c r="Z36" i="1"/>
  <c r="Q23" i="12"/>
  <c r="S41" i="12"/>
  <c r="Q40" i="12"/>
  <c r="Q105" i="1"/>
  <c r="Q104" i="1" s="1"/>
  <c r="Q103" i="1" s="1"/>
  <c r="Q34" i="11"/>
  <c r="Q30" i="11" s="1"/>
  <c r="S35" i="11"/>
  <c r="Q29" i="11"/>
  <c r="Q179" i="1" s="1"/>
  <c r="S97" i="10"/>
  <c r="S23" i="10" s="1"/>
  <c r="S163" i="1" s="1"/>
  <c r="S81" i="1" s="1"/>
  <c r="Q96" i="10"/>
  <c r="Q95" i="10" s="1"/>
  <c r="Z23" i="2"/>
  <c r="W99" i="1"/>
  <c r="W43" i="10"/>
  <c r="W42" i="10" s="1"/>
  <c r="Z44" i="10"/>
  <c r="Q28" i="6"/>
  <c r="Q20" i="6"/>
  <c r="S29" i="6"/>
  <c r="U77" i="10"/>
  <c r="U76" i="10" s="1"/>
  <c r="W78" i="10"/>
  <c r="U31" i="11"/>
  <c r="W32" i="11"/>
  <c r="Q112" i="1"/>
  <c r="U19" i="9"/>
  <c r="U51" i="9"/>
  <c r="W52" i="9"/>
  <c r="S155" i="1"/>
  <c r="Q18" i="7"/>
  <c r="Q17" i="7" s="1"/>
  <c r="Q126" i="1"/>
  <c r="Q125" i="1" s="1"/>
  <c r="Q124" i="1" s="1"/>
  <c r="M75" i="1"/>
  <c r="O18" i="3"/>
  <c r="O17" i="3" s="1"/>
  <c r="O24" i="8"/>
  <c r="O144" i="1"/>
  <c r="O124" i="1"/>
  <c r="S23" i="3"/>
  <c r="S31" i="3"/>
  <c r="U32" i="3"/>
  <c r="Q26" i="11"/>
  <c r="Q46" i="11"/>
  <c r="Q43" i="11" s="1"/>
  <c r="S47" i="11"/>
  <c r="Q22" i="8"/>
  <c r="Q141" i="1" s="1"/>
  <c r="Q32" i="8"/>
  <c r="Q31" i="8" s="1"/>
  <c r="S33" i="8"/>
  <c r="AM21" i="10"/>
  <c r="AM69" i="10"/>
  <c r="AM68" i="10" s="1"/>
  <c r="Q20" i="10"/>
  <c r="S35" i="10"/>
  <c r="Q34" i="10"/>
  <c r="Q33" i="10" s="1"/>
  <c r="S27" i="8"/>
  <c r="S146" i="1" s="1"/>
  <c r="S51" i="8"/>
  <c r="U52" i="8"/>
  <c r="W37" i="8"/>
  <c r="Z38" i="8"/>
  <c r="S50" i="11"/>
  <c r="S49" i="11" s="1"/>
  <c r="U51" i="11"/>
  <c r="M87" i="1"/>
  <c r="M175" i="1"/>
  <c r="U34" i="1"/>
  <c r="S56" i="9"/>
  <c r="S55" i="9" s="1"/>
  <c r="U57" i="9"/>
  <c r="S21" i="9"/>
  <c r="S151" i="1" s="1"/>
  <c r="U22" i="13"/>
  <c r="S21" i="13"/>
  <c r="S195" i="1"/>
  <c r="S194" i="1" s="1"/>
  <c r="U49" i="1"/>
  <c r="S47" i="1"/>
  <c r="S46" i="1" s="1"/>
  <c r="Z32" i="10"/>
  <c r="W31" i="10"/>
  <c r="W30" i="10" s="1"/>
  <c r="W22" i="10"/>
  <c r="W162" i="1" s="1"/>
  <c r="O19" i="6"/>
  <c r="O18" i="6" s="1"/>
  <c r="O120" i="1"/>
  <c r="O119" i="1" s="1"/>
  <c r="O118" i="1" s="1"/>
  <c r="AF53" i="10"/>
  <c r="N24" i="1"/>
  <c r="N221" i="1" s="1"/>
  <c r="N222" i="1"/>
  <c r="S19" i="4"/>
  <c r="U20" i="4"/>
  <c r="S149" i="1"/>
  <c r="Q18" i="2"/>
  <c r="Q17" i="2" s="1"/>
  <c r="S19" i="2"/>
  <c r="Q95" i="1"/>
  <c r="S19" i="7"/>
  <c r="U20" i="7"/>
  <c r="U21" i="6"/>
  <c r="U121" i="1" s="1"/>
  <c r="U25" i="6"/>
  <c r="U24" i="6" s="1"/>
  <c r="W26" i="6"/>
  <c r="Q46" i="8"/>
  <c r="M157" i="1"/>
  <c r="M24" i="9"/>
  <c r="M17" i="9" s="1"/>
  <c r="S40" i="8"/>
  <c r="Q39" i="8"/>
  <c r="Q36" i="8" s="1"/>
  <c r="Q25" i="8"/>
  <c r="Q22" i="9"/>
  <c r="Q152" i="1" s="1"/>
  <c r="Q83" i="1" s="1"/>
  <c r="S66" i="9"/>
  <c r="Q93" i="10"/>
  <c r="Q92" i="10" s="1"/>
  <c r="S94" i="10"/>
  <c r="P24" i="1"/>
  <c r="P221" i="1" s="1"/>
  <c r="P222" i="1"/>
  <c r="S45" i="1"/>
  <c r="U45" i="1" s="1"/>
  <c r="W45" i="1" s="1"/>
  <c r="Z45" i="1" s="1"/>
  <c r="AB45" i="1" s="1"/>
  <c r="AD45" i="1" s="1"/>
  <c r="AF45" i="1" s="1"/>
  <c r="AH45" i="1" s="1"/>
  <c r="Q34" i="1"/>
  <c r="Q25" i="1" s="1"/>
  <c r="Q98" i="1"/>
  <c r="U40" i="10"/>
  <c r="U39" i="10" s="1"/>
  <c r="W41" i="10"/>
  <c r="S41" i="9"/>
  <c r="S40" i="9" s="1"/>
  <c r="U42" i="9"/>
  <c r="W27" i="1"/>
  <c r="U26" i="1"/>
  <c r="Q29" i="9"/>
  <c r="Q28" i="9" s="1"/>
  <c r="Q20" i="9"/>
  <c r="S30" i="9"/>
  <c r="S23" i="11"/>
  <c r="S173" i="1" s="1"/>
  <c r="S80" i="1" s="1"/>
  <c r="U53" i="11"/>
  <c r="S60" i="8"/>
  <c r="Q26" i="8"/>
  <c r="Q59" i="8"/>
  <c r="Q54" i="8" s="1"/>
  <c r="Q145" i="1"/>
  <c r="U39" i="12"/>
  <c r="S20" i="12"/>
  <c r="S184" i="1" s="1"/>
  <c r="Q34" i="12"/>
  <c r="Q33" i="12" s="1"/>
  <c r="S35" i="12"/>
  <c r="O24" i="1"/>
  <c r="S30" i="12"/>
  <c r="S26" i="12" s="1"/>
  <c r="U31" i="12"/>
  <c r="S90" i="10"/>
  <c r="S89" i="10" s="1"/>
  <c r="U91" i="10"/>
  <c r="U73" i="10"/>
  <c r="U72" i="10" s="1"/>
  <c r="W74" i="10"/>
  <c r="Q24" i="10"/>
  <c r="Q164" i="1" s="1"/>
  <c r="Q82" i="1" s="1"/>
  <c r="Q58" i="10"/>
  <c r="Q57" i="10" s="1"/>
  <c r="S59" i="10"/>
  <c r="U23" i="8"/>
  <c r="U142" i="1" s="1"/>
  <c r="U84" i="1" s="1"/>
  <c r="W50" i="8"/>
  <c r="AH21" i="12"/>
  <c r="AJ29" i="12"/>
  <c r="AJ21" i="12" s="1"/>
  <c r="S19" i="8"/>
  <c r="U48" i="8"/>
  <c r="S47" i="8"/>
  <c r="S46" i="8" s="1"/>
  <c r="K154" i="1"/>
  <c r="K147" i="1" s="1"/>
  <c r="K90" i="1"/>
  <c r="O27" i="9"/>
  <c r="Q53" i="9"/>
  <c r="O50" i="9"/>
  <c r="AC147" i="1"/>
  <c r="AC85" i="1"/>
  <c r="AC223" i="1" s="1"/>
  <c r="S18" i="15"/>
  <c r="S208" i="1"/>
  <c r="S207" i="1" s="1"/>
  <c r="Q22" i="3"/>
  <c r="Q108" i="1" s="1"/>
  <c r="Q109" i="1"/>
  <c r="O19" i="10"/>
  <c r="O160" i="1"/>
  <c r="O159" i="1" s="1"/>
  <c r="AJ23" i="14"/>
  <c r="AL23" i="14"/>
  <c r="AG203" i="1"/>
  <c r="S65" i="1"/>
  <c r="Q64" i="1"/>
  <c r="Q59" i="1" s="1"/>
  <c r="O36" i="11"/>
  <c r="Q37" i="11"/>
  <c r="O21" i="11"/>
  <c r="O20" i="11" s="1"/>
  <c r="O172" i="1"/>
  <c r="O171" i="1" s="1"/>
  <c r="Z38" i="10"/>
  <c r="W25" i="10"/>
  <c r="W165" i="1" s="1"/>
  <c r="U25" i="2"/>
  <c r="S101" i="1"/>
  <c r="S22" i="2"/>
  <c r="O79" i="1"/>
  <c r="O198" i="1"/>
  <c r="O197" i="1" s="1"/>
  <c r="U30" i="3"/>
  <c r="S20" i="3"/>
  <c r="S106" i="1" s="1"/>
  <c r="I147" i="1"/>
  <c r="I85" i="1"/>
  <c r="O25" i="11"/>
  <c r="O176" i="1"/>
  <c r="K73" i="1"/>
  <c r="AE198" i="1"/>
  <c r="AE80" i="1"/>
  <c r="AE74" i="1" s="1"/>
  <c r="S66" i="10"/>
  <c r="S65" i="10" s="1"/>
  <c r="U67" i="10"/>
  <c r="O150" i="1"/>
  <c r="O148" i="1" s="1"/>
  <c r="O18" i="9"/>
  <c r="U45" i="8"/>
  <c r="S44" i="8"/>
  <c r="S41" i="8" s="1"/>
  <c r="AM137" i="1"/>
  <c r="W36" i="9"/>
  <c r="U35" i="9"/>
  <c r="U34" i="9" s="1"/>
  <c r="AK25" i="10"/>
  <c r="AK51" i="10"/>
  <c r="AK48" i="10" s="1"/>
  <c r="AK47" i="10" s="1"/>
  <c r="AL53" i="10"/>
  <c r="K86" i="1"/>
  <c r="AD192" i="1"/>
  <c r="M91" i="1"/>
  <c r="M143" i="1"/>
  <c r="U47" i="9"/>
  <c r="U43" i="9" s="1"/>
  <c r="W48" i="9"/>
  <c r="Q138" i="1"/>
  <c r="U38" i="9"/>
  <c r="U37" i="9" s="1"/>
  <c r="W39" i="9"/>
  <c r="U52" i="10"/>
  <c r="S51" i="10"/>
  <c r="W20" i="15"/>
  <c r="Z20" i="15" s="1"/>
  <c r="AB20" i="15" s="1"/>
  <c r="AD20" i="15" s="1"/>
  <c r="AF20" i="15" s="1"/>
  <c r="U19" i="15"/>
  <c r="AB33" i="9"/>
  <c r="Z32" i="9"/>
  <c r="Z31" i="9" s="1"/>
  <c r="M111" i="1"/>
  <c r="M110" i="1" s="1"/>
  <c r="M77" i="1"/>
  <c r="Q22" i="4"/>
  <c r="Q113" i="1" s="1"/>
  <c r="Q77" i="1" s="1"/>
  <c r="S23" i="4"/>
  <c r="Q24" i="1" l="1"/>
  <c r="U27" i="8"/>
  <c r="U146" i="1" s="1"/>
  <c r="W52" i="8"/>
  <c r="U51" i="8"/>
  <c r="AM161" i="1"/>
  <c r="Q27" i="6"/>
  <c r="S40" i="12"/>
  <c r="S23" i="12"/>
  <c r="U41" i="12"/>
  <c r="W62" i="9"/>
  <c r="W61" i="9" s="1"/>
  <c r="Z63" i="9"/>
  <c r="Q18" i="12"/>
  <c r="Q183" i="1"/>
  <c r="Q182" i="1" s="1"/>
  <c r="U55" i="8"/>
  <c r="W56" i="8"/>
  <c r="AD28" i="12"/>
  <c r="AB27" i="12"/>
  <c r="AL136" i="1"/>
  <c r="U38" i="11"/>
  <c r="S22" i="11"/>
  <c r="AC72" i="1"/>
  <c r="AC221" i="1" s="1"/>
  <c r="AC222" i="1"/>
  <c r="U63" i="10"/>
  <c r="U62" i="10" s="1"/>
  <c r="W64" i="10"/>
  <c r="O87" i="1"/>
  <c r="O175" i="1"/>
  <c r="U41" i="9"/>
  <c r="U40" i="9" s="1"/>
  <c r="W42" i="9"/>
  <c r="Q24" i="8"/>
  <c r="Q144" i="1"/>
  <c r="W19" i="9"/>
  <c r="W51" i="9"/>
  <c r="Z52" i="9"/>
  <c r="I223" i="1"/>
  <c r="I72" i="1"/>
  <c r="I221" i="1" s="1"/>
  <c r="AD33" i="9"/>
  <c r="AB32" i="9"/>
  <c r="AB31" i="9" s="1"/>
  <c r="U20" i="3"/>
  <c r="W30" i="3"/>
  <c r="Z30" i="3" s="1"/>
  <c r="AB30" i="3" s="1"/>
  <c r="AD30" i="3" s="1"/>
  <c r="AF30" i="3" s="1"/>
  <c r="AH30" i="3" s="1"/>
  <c r="AJ30" i="3" s="1"/>
  <c r="W19" i="15"/>
  <c r="U18" i="15"/>
  <c r="U208" i="1"/>
  <c r="U207" i="1" s="1"/>
  <c r="Q18" i="8"/>
  <c r="Q17" i="8" s="1"/>
  <c r="AL25" i="10"/>
  <c r="AL51" i="10"/>
  <c r="AL48" i="10" s="1"/>
  <c r="AL47" i="10" s="1"/>
  <c r="AM53" i="10"/>
  <c r="U44" i="8"/>
  <c r="W45" i="8"/>
  <c r="AE197" i="1"/>
  <c r="AE73" i="1"/>
  <c r="O170" i="1"/>
  <c r="AL20" i="14"/>
  <c r="AL18" i="14" s="1"/>
  <c r="AK203" i="1"/>
  <c r="U47" i="8"/>
  <c r="U19" i="8"/>
  <c r="W48" i="8"/>
  <c r="S22" i="9"/>
  <c r="S152" i="1" s="1"/>
  <c r="S83" i="1" s="1"/>
  <c r="S65" i="9"/>
  <c r="U66" i="9"/>
  <c r="W21" i="6"/>
  <c r="W121" i="1" s="1"/>
  <c r="Z26" i="6"/>
  <c r="W25" i="6"/>
  <c r="W24" i="6" s="1"/>
  <c r="AH53" i="10"/>
  <c r="W49" i="1"/>
  <c r="U47" i="1"/>
  <c r="U46" i="1" s="1"/>
  <c r="S22" i="8"/>
  <c r="S141" i="1" s="1"/>
  <c r="S32" i="8"/>
  <c r="S31" i="8" s="1"/>
  <c r="U33" i="8"/>
  <c r="S109" i="1"/>
  <c r="AB44" i="10"/>
  <c r="Z43" i="10"/>
  <c r="Z42" i="10" s="1"/>
  <c r="S96" i="10"/>
  <c r="S95" i="10" s="1"/>
  <c r="U97" i="10"/>
  <c r="Q22" i="12"/>
  <c r="Q187" i="1"/>
  <c r="Q186" i="1" s="1"/>
  <c r="U29" i="10"/>
  <c r="U169" i="1" s="1"/>
  <c r="U103" i="10"/>
  <c r="W104" i="10"/>
  <c r="AB24" i="7"/>
  <c r="Z127" i="1"/>
  <c r="U41" i="8"/>
  <c r="W37" i="10"/>
  <c r="S131" i="1"/>
  <c r="S22" i="4"/>
  <c r="S113" i="1" s="1"/>
  <c r="S77" i="1" s="1"/>
  <c r="U23" i="4"/>
  <c r="U50" i="11"/>
  <c r="U49" i="11" s="1"/>
  <c r="W51" i="11"/>
  <c r="O91" i="1"/>
  <c r="O143" i="1"/>
  <c r="W38" i="9"/>
  <c r="W37" i="9" s="1"/>
  <c r="Z39" i="9"/>
  <c r="Q137" i="1"/>
  <c r="AG198" i="1"/>
  <c r="AG80" i="1"/>
  <c r="AG74" i="1" s="1"/>
  <c r="AF19" i="15"/>
  <c r="AH20" i="15"/>
  <c r="W47" i="9"/>
  <c r="W43" i="9" s="1"/>
  <c r="Z48" i="9"/>
  <c r="K222" i="1"/>
  <c r="S138" i="1"/>
  <c r="S137" i="1" s="1"/>
  <c r="W73" i="10"/>
  <c r="W72" i="10" s="1"/>
  <c r="Z74" i="10"/>
  <c r="W26" i="1"/>
  <c r="Z27" i="1"/>
  <c r="M86" i="1"/>
  <c r="W31" i="11"/>
  <c r="Z32" i="11"/>
  <c r="AB36" i="1"/>
  <c r="Z35" i="1"/>
  <c r="U21" i="8"/>
  <c r="U140" i="1" s="1"/>
  <c r="W57" i="8"/>
  <c r="S37" i="12"/>
  <c r="S36" i="12" s="1"/>
  <c r="U38" i="12"/>
  <c r="S19" i="12"/>
  <c r="W25" i="9"/>
  <c r="W68" i="9"/>
  <c r="Z69" i="9"/>
  <c r="W34" i="8"/>
  <c r="Z35" i="8"/>
  <c r="W42" i="8"/>
  <c r="Z43" i="8"/>
  <c r="W33" i="1"/>
  <c r="U30" i="1"/>
  <c r="U25" i="1" s="1"/>
  <c r="O181" i="1"/>
  <c r="S106" i="10"/>
  <c r="S105" i="10" s="1"/>
  <c r="S27" i="10"/>
  <c r="U107" i="10"/>
  <c r="O76" i="1"/>
  <c r="S29" i="11"/>
  <c r="S179" i="1" s="1"/>
  <c r="S34" i="11"/>
  <c r="S30" i="11" s="1"/>
  <c r="U35" i="11"/>
  <c r="W34" i="1"/>
  <c r="Z34" i="1" s="1"/>
  <c r="AB34" i="1" s="1"/>
  <c r="AD34" i="1" s="1"/>
  <c r="S21" i="3"/>
  <c r="S107" i="1" s="1"/>
  <c r="S25" i="3"/>
  <c r="S24" i="3" s="1"/>
  <c r="S22" i="3" s="1"/>
  <c r="S108" i="1" s="1"/>
  <c r="U26" i="3"/>
  <c r="S28" i="15"/>
  <c r="S17" i="15" s="1"/>
  <c r="U29" i="15"/>
  <c r="S214" i="1"/>
  <c r="S213" i="1" s="1"/>
  <c r="W87" i="10"/>
  <c r="W86" i="10" s="1"/>
  <c r="Z88" i="10"/>
  <c r="O17" i="12"/>
  <c r="O17" i="8"/>
  <c r="U31" i="7"/>
  <c r="W32" i="7"/>
  <c r="U132" i="1"/>
  <c r="U51" i="10"/>
  <c r="W52" i="10"/>
  <c r="M136" i="1"/>
  <c r="S98" i="1"/>
  <c r="S37" i="11"/>
  <c r="Q36" i="11"/>
  <c r="O18" i="10"/>
  <c r="Q27" i="9"/>
  <c r="S53" i="9"/>
  <c r="Q50" i="9"/>
  <c r="U90" i="10"/>
  <c r="U89" i="10" s="1"/>
  <c r="W91" i="10"/>
  <c r="S34" i="12"/>
  <c r="S33" i="12" s="1"/>
  <c r="U35" i="12"/>
  <c r="W53" i="11"/>
  <c r="U23" i="11"/>
  <c r="U173" i="1" s="1"/>
  <c r="U80" i="1" s="1"/>
  <c r="AI45" i="1"/>
  <c r="AI34" i="1" s="1"/>
  <c r="AJ45" i="1"/>
  <c r="U19" i="7"/>
  <c r="W20" i="7"/>
  <c r="S18" i="4"/>
  <c r="S17" i="4" s="1"/>
  <c r="S112" i="1"/>
  <c r="S111" i="1" s="1"/>
  <c r="S110" i="1" s="1"/>
  <c r="U21" i="13"/>
  <c r="W22" i="13"/>
  <c r="U195" i="1"/>
  <c r="U194" i="1" s="1"/>
  <c r="S26" i="11"/>
  <c r="S46" i="11"/>
  <c r="U47" i="11"/>
  <c r="W77" i="10"/>
  <c r="W76" i="10" s="1"/>
  <c r="Z78" i="10"/>
  <c r="S34" i="1"/>
  <c r="S25" i="1" s="1"/>
  <c r="O78" i="1"/>
  <c r="W85" i="10"/>
  <c r="U84" i="10"/>
  <c r="U83" i="10" s="1"/>
  <c r="Z55" i="10"/>
  <c r="W54" i="10"/>
  <c r="AD55" i="11"/>
  <c r="AD54" i="11" s="1"/>
  <c r="AB54" i="11"/>
  <c r="U155" i="1"/>
  <c r="S23" i="6"/>
  <c r="S22" i="6" s="1"/>
  <c r="S31" i="6"/>
  <c r="S123" i="1" s="1"/>
  <c r="S122" i="1" s="1"/>
  <c r="U32" i="6"/>
  <c r="AB40" i="11"/>
  <c r="Z27" i="11"/>
  <c r="Z177" i="1" s="1"/>
  <c r="Z20" i="8"/>
  <c r="Z139" i="1" s="1"/>
  <c r="AB30" i="8"/>
  <c r="Z29" i="8"/>
  <c r="Z28" i="8" s="1"/>
  <c r="AB48" i="1"/>
  <c r="O166" i="1"/>
  <c r="O88" i="1"/>
  <c r="S190" i="1"/>
  <c r="Q26" i="10"/>
  <c r="Q167" i="1"/>
  <c r="Q166" i="1" s="1"/>
  <c r="S26" i="8"/>
  <c r="S59" i="8"/>
  <c r="S54" i="8" s="1"/>
  <c r="U60" i="8"/>
  <c r="S145" i="1"/>
  <c r="W20" i="4"/>
  <c r="U19" i="4"/>
  <c r="O157" i="1"/>
  <c r="O24" i="9"/>
  <c r="O17" i="9" s="1"/>
  <c r="U40" i="8"/>
  <c r="S39" i="8"/>
  <c r="S36" i="8" s="1"/>
  <c r="S25" i="8"/>
  <c r="O158" i="1"/>
  <c r="W25" i="2"/>
  <c r="U101" i="1"/>
  <c r="U22" i="2"/>
  <c r="S82" i="1"/>
  <c r="U149" i="1"/>
  <c r="U69" i="10"/>
  <c r="U68" i="10" s="1"/>
  <c r="W70" i="10"/>
  <c r="U39" i="11"/>
  <c r="W42" i="11"/>
  <c r="U81" i="10"/>
  <c r="U80" i="10" s="1"/>
  <c r="W82" i="10"/>
  <c r="U66" i="10"/>
  <c r="U65" i="10" s="1"/>
  <c r="W67" i="10"/>
  <c r="S24" i="12"/>
  <c r="S188" i="1" s="1"/>
  <c r="S20" i="9"/>
  <c r="S29" i="9"/>
  <c r="S28" i="9" s="1"/>
  <c r="U30" i="9"/>
  <c r="Q94" i="1"/>
  <c r="U21" i="9"/>
  <c r="U151" i="1" s="1"/>
  <c r="U56" i="9"/>
  <c r="U55" i="9" s="1"/>
  <c r="W57" i="9"/>
  <c r="AB38" i="8"/>
  <c r="Z37" i="8"/>
  <c r="Q19" i="10"/>
  <c r="Q18" i="10" s="1"/>
  <c r="Q160" i="1"/>
  <c r="Q159" i="1" s="1"/>
  <c r="Q158" i="1" s="1"/>
  <c r="Q25" i="11"/>
  <c r="Q176" i="1"/>
  <c r="M74" i="1"/>
  <c r="Q111" i="1"/>
  <c r="Q110" i="1" s="1"/>
  <c r="S28" i="6"/>
  <c r="S27" i="6" s="1"/>
  <c r="U29" i="6"/>
  <c r="S20" i="6"/>
  <c r="AB23" i="2"/>
  <c r="Z99" i="1"/>
  <c r="Q18" i="3"/>
  <c r="Q17" i="3" s="1"/>
  <c r="S105" i="1"/>
  <c r="O75" i="1"/>
  <c r="O74" i="1" s="1"/>
  <c r="AB36" i="10"/>
  <c r="Z21" i="10"/>
  <c r="Z161" i="1" s="1"/>
  <c r="W20" i="13"/>
  <c r="U193" i="1"/>
  <c r="U191" i="1" s="1"/>
  <c r="U190" i="1" s="1"/>
  <c r="U18" i="13"/>
  <c r="U17" i="13" s="1"/>
  <c r="U44" i="11"/>
  <c r="W45" i="11"/>
  <c r="K85" i="1"/>
  <c r="K223" i="1" s="1"/>
  <c r="AK165" i="1"/>
  <c r="AK19" i="10"/>
  <c r="AK18" i="10" s="1"/>
  <c r="W35" i="9"/>
  <c r="W34" i="9" s="1"/>
  <c r="Z36" i="9"/>
  <c r="W23" i="8"/>
  <c r="W142" i="1" s="1"/>
  <c r="W84" i="1" s="1"/>
  <c r="Z50" i="8"/>
  <c r="W40" i="10"/>
  <c r="W39" i="10" s="1"/>
  <c r="Z41" i="10"/>
  <c r="S18" i="7"/>
  <c r="S17" i="7" s="1"/>
  <c r="S126" i="1"/>
  <c r="S125" i="1" s="1"/>
  <c r="S124" i="1" s="1"/>
  <c r="S20" i="10"/>
  <c r="S34" i="10"/>
  <c r="S33" i="10" s="1"/>
  <c r="U35" i="10"/>
  <c r="Q79" i="1"/>
  <c r="Q198" i="1"/>
  <c r="Q197" i="1" s="1"/>
  <c r="O73" i="1"/>
  <c r="O93" i="1"/>
  <c r="S17" i="13"/>
  <c r="AK136" i="1"/>
  <c r="AM136" i="1"/>
  <c r="AB38" i="10"/>
  <c r="Z25" i="10"/>
  <c r="Z165" i="1" s="1"/>
  <c r="S64" i="1"/>
  <c r="U65" i="1"/>
  <c r="S206" i="1"/>
  <c r="S24" i="10"/>
  <c r="S164" i="1" s="1"/>
  <c r="S58" i="10"/>
  <c r="S57" i="10" s="1"/>
  <c r="U59" i="10"/>
  <c r="U24" i="12"/>
  <c r="U188" i="1" s="1"/>
  <c r="W31" i="12"/>
  <c r="U30" i="12"/>
  <c r="U26" i="12" s="1"/>
  <c r="W39" i="12"/>
  <c r="U20" i="12"/>
  <c r="U184" i="1" s="1"/>
  <c r="Q150" i="1"/>
  <c r="Q148" i="1" s="1"/>
  <c r="Q18" i="9"/>
  <c r="S93" i="10"/>
  <c r="S92" i="10" s="1"/>
  <c r="U94" i="10"/>
  <c r="M90" i="1"/>
  <c r="M154" i="1"/>
  <c r="M147" i="1" s="1"/>
  <c r="S18" i="2"/>
  <c r="S17" i="2" s="1"/>
  <c r="U19" i="2"/>
  <c r="S95" i="1"/>
  <c r="Z22" i="10"/>
  <c r="Z162" i="1" s="1"/>
  <c r="Z31" i="10"/>
  <c r="Z30" i="10" s="1"/>
  <c r="AB32" i="10"/>
  <c r="W32" i="3"/>
  <c r="U23" i="3"/>
  <c r="U31" i="3"/>
  <c r="Q18" i="4"/>
  <c r="Q17" i="4" s="1"/>
  <c r="Q19" i="6"/>
  <c r="Q18" i="6" s="1"/>
  <c r="Q120" i="1"/>
  <c r="Q119" i="1" s="1"/>
  <c r="Q118" i="1" s="1"/>
  <c r="U19" i="3"/>
  <c r="U28" i="3"/>
  <c r="U27" i="3" s="1"/>
  <c r="W29" i="3"/>
  <c r="S20" i="14"/>
  <c r="S18" i="14" s="1"/>
  <c r="S17" i="14" s="1"/>
  <c r="U21" i="14"/>
  <c r="S201" i="1"/>
  <c r="S200" i="1" s="1"/>
  <c r="S49" i="10"/>
  <c r="S48" i="10" s="1"/>
  <c r="S47" i="10" s="1"/>
  <c r="U50" i="10"/>
  <c r="U100" i="10"/>
  <c r="S99" i="10"/>
  <c r="S98" i="10" s="1"/>
  <c r="M73" i="1"/>
  <c r="AB33" i="15"/>
  <c r="Z217" i="1"/>
  <c r="S59" i="1"/>
  <c r="U60" i="1"/>
  <c r="Q21" i="11"/>
  <c r="Q20" i="11" s="1"/>
  <c r="Q172" i="1"/>
  <c r="Q171" i="1" s="1"/>
  <c r="AF59" i="9"/>
  <c r="AF58" i="9" s="1"/>
  <c r="AH60" i="9"/>
  <c r="S43" i="11"/>
  <c r="S24" i="14"/>
  <c r="U25" i="14"/>
  <c r="W50" i="10" l="1"/>
  <c r="U49" i="10"/>
  <c r="U48" i="10" s="1"/>
  <c r="U47" i="10" s="1"/>
  <c r="AD23" i="2"/>
  <c r="AB99" i="1"/>
  <c r="U32" i="8"/>
  <c r="U31" i="8" s="1"/>
  <c r="W33" i="8"/>
  <c r="U22" i="8"/>
  <c r="U141" i="1" s="1"/>
  <c r="W44" i="11"/>
  <c r="Z45" i="11"/>
  <c r="S19" i="6"/>
  <c r="S18" i="6" s="1"/>
  <c r="S120" i="1"/>
  <c r="W30" i="9"/>
  <c r="U20" i="9"/>
  <c r="U29" i="9"/>
  <c r="U28" i="9" s="1"/>
  <c r="O154" i="1"/>
  <c r="O147" i="1" s="1"/>
  <c r="O90" i="1"/>
  <c r="S27" i="9"/>
  <c r="U53" i="9"/>
  <c r="S50" i="9"/>
  <c r="M85" i="1"/>
  <c r="M223" i="1" s="1"/>
  <c r="AB88" i="10"/>
  <c r="Z87" i="10"/>
  <c r="Z86" i="10" s="1"/>
  <c r="AB27" i="1"/>
  <c r="Z26" i="1"/>
  <c r="K72" i="1"/>
  <c r="K221" i="1" s="1"/>
  <c r="U96" i="10"/>
  <c r="U95" i="10" s="1"/>
  <c r="W97" i="10"/>
  <c r="AB26" i="6"/>
  <c r="Z25" i="6"/>
  <c r="Z24" i="6" s="1"/>
  <c r="Z21" i="6"/>
  <c r="Z121" i="1" s="1"/>
  <c r="U18" i="8"/>
  <c r="U138" i="1"/>
  <c r="U137" i="1" s="1"/>
  <c r="W63" i="10"/>
  <c r="W62" i="10" s="1"/>
  <c r="Z64" i="10"/>
  <c r="W27" i="8"/>
  <c r="W146" i="1" s="1"/>
  <c r="W51" i="8"/>
  <c r="Z52" i="8"/>
  <c r="S26" i="10"/>
  <c r="S167" i="1"/>
  <c r="S166" i="1" s="1"/>
  <c r="S94" i="1"/>
  <c r="Z23" i="8"/>
  <c r="Z142" i="1" s="1"/>
  <c r="Z84" i="1" s="1"/>
  <c r="AB50" i="8"/>
  <c r="U43" i="11"/>
  <c r="Q76" i="1"/>
  <c r="U28" i="6"/>
  <c r="W29" i="6"/>
  <c r="U20" i="6"/>
  <c r="W39" i="11"/>
  <c r="Z42" i="11"/>
  <c r="U98" i="1"/>
  <c r="AB29" i="8"/>
  <c r="AB28" i="8" s="1"/>
  <c r="AB20" i="8"/>
  <c r="AB139" i="1" s="1"/>
  <c r="AD30" i="8"/>
  <c r="S24" i="1"/>
  <c r="Z22" i="13"/>
  <c r="W21" i="13"/>
  <c r="W195" i="1"/>
  <c r="W194" i="1" s="1"/>
  <c r="Q157" i="1"/>
  <c r="Q24" i="9"/>
  <c r="Q17" i="9" s="1"/>
  <c r="W51" i="10"/>
  <c r="Z52" i="10"/>
  <c r="U29" i="11"/>
  <c r="U179" i="1" s="1"/>
  <c r="U34" i="11"/>
  <c r="U30" i="11" s="1"/>
  <c r="W35" i="11"/>
  <c r="Z25" i="9"/>
  <c r="AB69" i="9"/>
  <c r="Z68" i="9"/>
  <c r="Q78" i="1"/>
  <c r="AB39" i="9"/>
  <c r="Z38" i="9"/>
  <c r="Z37" i="9" s="1"/>
  <c r="AD24" i="7"/>
  <c r="AB127" i="1"/>
  <c r="U46" i="8"/>
  <c r="AM25" i="10"/>
  <c r="AM51" i="10"/>
  <c r="AM48" i="10" s="1"/>
  <c r="AM47" i="10" s="1"/>
  <c r="W149" i="1"/>
  <c r="U40" i="12"/>
  <c r="W41" i="12"/>
  <c r="U23" i="12"/>
  <c r="U24" i="10"/>
  <c r="U164" i="1" s="1"/>
  <c r="U58" i="10"/>
  <c r="U57" i="10" s="1"/>
  <c r="W59" i="10"/>
  <c r="S78" i="1"/>
  <c r="W23" i="4"/>
  <c r="U22" i="4"/>
  <c r="U113" i="1" s="1"/>
  <c r="U77" i="1" s="1"/>
  <c r="AB63" i="9"/>
  <c r="Z62" i="9"/>
  <c r="Z61" i="9" s="1"/>
  <c r="W60" i="1"/>
  <c r="U24" i="14"/>
  <c r="W25" i="14"/>
  <c r="S79" i="1"/>
  <c r="S198" i="1"/>
  <c r="S197" i="1" s="1"/>
  <c r="W21" i="14"/>
  <c r="U20" i="14"/>
  <c r="U18" i="14" s="1"/>
  <c r="U17" i="14" s="1"/>
  <c r="U201" i="1"/>
  <c r="U200" i="1" s="1"/>
  <c r="U18" i="2"/>
  <c r="U17" i="2" s="1"/>
  <c r="W19" i="2"/>
  <c r="U95" i="1"/>
  <c r="U34" i="10"/>
  <c r="U33" i="10" s="1"/>
  <c r="U20" i="10"/>
  <c r="W35" i="10"/>
  <c r="S104" i="1"/>
  <c r="S103" i="1" s="1"/>
  <c r="AD38" i="8"/>
  <c r="AB37" i="8"/>
  <c r="S150" i="1"/>
  <c r="S148" i="1" s="1"/>
  <c r="S18" i="9"/>
  <c r="Z25" i="2"/>
  <c r="W101" i="1"/>
  <c r="W22" i="2"/>
  <c r="U18" i="4"/>
  <c r="U17" i="4" s="1"/>
  <c r="U112" i="1"/>
  <c r="AB78" i="10"/>
  <c r="Z77" i="10"/>
  <c r="Z76" i="10" s="1"/>
  <c r="W23" i="11"/>
  <c r="W173" i="1" s="1"/>
  <c r="W80" i="1" s="1"/>
  <c r="Z53" i="11"/>
  <c r="AB48" i="9"/>
  <c r="Z47" i="9"/>
  <c r="Z43" i="9" s="1"/>
  <c r="W29" i="10"/>
  <c r="W169" i="1" s="1"/>
  <c r="W103" i="10"/>
  <c r="Z104" i="10"/>
  <c r="U22" i="9"/>
  <c r="U152" i="1" s="1"/>
  <c r="U83" i="1" s="1"/>
  <c r="W66" i="9"/>
  <c r="AK198" i="1"/>
  <c r="AK197" i="1" s="1"/>
  <c r="AK80" i="1"/>
  <c r="W20" i="3"/>
  <c r="U106" i="1"/>
  <c r="Q91" i="1"/>
  <c r="Q143" i="1"/>
  <c r="Q136" i="1" s="1"/>
  <c r="AD27" i="12"/>
  <c r="AF28" i="12"/>
  <c r="S22" i="12"/>
  <c r="S187" i="1"/>
  <c r="S186" i="1" s="1"/>
  <c r="W84" i="10"/>
  <c r="W83" i="10" s="1"/>
  <c r="Z85" i="10"/>
  <c r="W21" i="8"/>
  <c r="W140" i="1" s="1"/>
  <c r="Z57" i="8"/>
  <c r="W18" i="15"/>
  <c r="Z19" i="15"/>
  <c r="W208" i="1"/>
  <c r="W207" i="1" s="1"/>
  <c r="Z39" i="12"/>
  <c r="W20" i="12"/>
  <c r="W184" i="1" s="1"/>
  <c r="W65" i="1"/>
  <c r="U64" i="1"/>
  <c r="U59" i="1" s="1"/>
  <c r="AB36" i="9"/>
  <c r="Z35" i="9"/>
  <c r="Z34" i="9" s="1"/>
  <c r="S18" i="3"/>
  <c r="S17" i="3" s="1"/>
  <c r="W21" i="9"/>
  <c r="W151" i="1" s="1"/>
  <c r="W56" i="9"/>
  <c r="Z57" i="9"/>
  <c r="W69" i="10"/>
  <c r="W68" i="10" s="1"/>
  <c r="Z70" i="10"/>
  <c r="Z20" i="4"/>
  <c r="W19" i="4"/>
  <c r="U34" i="12"/>
  <c r="U33" i="12" s="1"/>
  <c r="W35" i="12"/>
  <c r="U131" i="1"/>
  <c r="U28" i="15"/>
  <c r="W29" i="15"/>
  <c r="U214" i="1"/>
  <c r="U213" i="1" s="1"/>
  <c r="Z33" i="1"/>
  <c r="AB33" i="1" s="1"/>
  <c r="AD33" i="1" s="1"/>
  <c r="AF33" i="1" s="1"/>
  <c r="W30" i="1"/>
  <c r="Z30" i="1" s="1"/>
  <c r="AB30" i="1" s="1"/>
  <c r="AD30" i="1" s="1"/>
  <c r="W155" i="1"/>
  <c r="AD36" i="1"/>
  <c r="AB35" i="1"/>
  <c r="AB74" i="10"/>
  <c r="Z73" i="10"/>
  <c r="Z72" i="10" s="1"/>
  <c r="O85" i="1"/>
  <c r="O223" i="1" s="1"/>
  <c r="O136" i="1"/>
  <c r="AD44" i="10"/>
  <c r="AB43" i="10"/>
  <c r="AB42" i="10" s="1"/>
  <c r="Z49" i="1"/>
  <c r="W47" i="1"/>
  <c r="W46" i="1" s="1"/>
  <c r="U65" i="9"/>
  <c r="U64" i="9" s="1"/>
  <c r="S64" i="9"/>
  <c r="AL165" i="1"/>
  <c r="AL19" i="10"/>
  <c r="AL18" i="10" s="1"/>
  <c r="Z56" i="8"/>
  <c r="W55" i="8"/>
  <c r="AB41" i="10"/>
  <c r="Z40" i="10"/>
  <c r="Z39" i="10" s="1"/>
  <c r="Q75" i="1"/>
  <c r="Q74" i="1" s="1"/>
  <c r="Z19" i="9"/>
  <c r="AB52" i="9"/>
  <c r="Z51" i="9"/>
  <c r="AD33" i="15"/>
  <c r="AB217" i="1"/>
  <c r="U109" i="1"/>
  <c r="AH59" i="9"/>
  <c r="AH58" i="9" s="1"/>
  <c r="AJ60" i="9"/>
  <c r="AJ59" i="9" s="1"/>
  <c r="AJ58" i="9" s="1"/>
  <c r="M72" i="1"/>
  <c r="M221" i="1" s="1"/>
  <c r="M222" i="1"/>
  <c r="W28" i="3"/>
  <c r="W27" i="3" s="1"/>
  <c r="Z29" i="3"/>
  <c r="Z32" i="3"/>
  <c r="W31" i="3"/>
  <c r="W23" i="3"/>
  <c r="S19" i="10"/>
  <c r="S160" i="1"/>
  <c r="S159" i="1" s="1"/>
  <c r="S158" i="1" s="1"/>
  <c r="Z20" i="13"/>
  <c r="W193" i="1"/>
  <c r="W191" i="1" s="1"/>
  <c r="W190" i="1" s="1"/>
  <c r="W18" i="13"/>
  <c r="Z67" i="10"/>
  <c r="W66" i="10"/>
  <c r="W65" i="10" s="1"/>
  <c r="S24" i="8"/>
  <c r="S144" i="1"/>
  <c r="AB27" i="11"/>
  <c r="AB177" i="1" s="1"/>
  <c r="AD40" i="11"/>
  <c r="AD27" i="11" s="1"/>
  <c r="AD177" i="1" s="1"/>
  <c r="U37" i="11"/>
  <c r="S36" i="11"/>
  <c r="W31" i="7"/>
  <c r="Z32" i="7"/>
  <c r="W132" i="1"/>
  <c r="AB43" i="8"/>
  <c r="Z42" i="8"/>
  <c r="S18" i="12"/>
  <c r="S17" i="12" s="1"/>
  <c r="S183" i="1"/>
  <c r="S182" i="1" s="1"/>
  <c r="S181" i="1" s="1"/>
  <c r="AB32" i="11"/>
  <c r="Z31" i="11"/>
  <c r="AJ20" i="15"/>
  <c r="AJ19" i="15" s="1"/>
  <c r="AH19" i="15"/>
  <c r="AJ53" i="10"/>
  <c r="AD32" i="9"/>
  <c r="AD31" i="9" s="1"/>
  <c r="AF33" i="9"/>
  <c r="Z42" i="9"/>
  <c r="W41" i="9"/>
  <c r="W40" i="9" s="1"/>
  <c r="S21" i="11"/>
  <c r="S172" i="1"/>
  <c r="S171" i="1" s="1"/>
  <c r="U54" i="8"/>
  <c r="AG197" i="1"/>
  <c r="AG73" i="1"/>
  <c r="O86" i="1"/>
  <c r="Q87" i="1"/>
  <c r="Q175" i="1"/>
  <c r="U82" i="1"/>
  <c r="U26" i="8"/>
  <c r="W60" i="8"/>
  <c r="U59" i="8"/>
  <c r="U145" i="1"/>
  <c r="U23" i="6"/>
  <c r="U22" i="6" s="1"/>
  <c r="U31" i="6"/>
  <c r="U123" i="1" s="1"/>
  <c r="U122" i="1" s="1"/>
  <c r="W32" i="6"/>
  <c r="AB55" i="10"/>
  <c r="Z54" i="10"/>
  <c r="U26" i="11"/>
  <c r="U46" i="11"/>
  <c r="W47" i="11"/>
  <c r="W19" i="7"/>
  <c r="Z20" i="7"/>
  <c r="W90" i="10"/>
  <c r="W89" i="10" s="1"/>
  <c r="Z91" i="10"/>
  <c r="U21" i="3"/>
  <c r="U25" i="3"/>
  <c r="U24" i="3" s="1"/>
  <c r="U22" i="3" s="1"/>
  <c r="U108" i="1" s="1"/>
  <c r="W26" i="3"/>
  <c r="U37" i="12"/>
  <c r="U36" i="12" s="1"/>
  <c r="W38" i="12"/>
  <c r="U19" i="12"/>
  <c r="AF18" i="15"/>
  <c r="AF208" i="1"/>
  <c r="AF207" i="1" s="1"/>
  <c r="W50" i="11"/>
  <c r="W49" i="11" s="1"/>
  <c r="Z51" i="11"/>
  <c r="W23" i="10"/>
  <c r="W163" i="1" s="1"/>
  <c r="W81" i="1" s="1"/>
  <c r="Z37" i="10"/>
  <c r="AE72" i="1"/>
  <c r="AE221" i="1" s="1"/>
  <c r="AE222" i="1"/>
  <c r="U206" i="1"/>
  <c r="W38" i="11"/>
  <c r="U22" i="11"/>
  <c r="Q181" i="1"/>
  <c r="Q88" i="1"/>
  <c r="W81" i="10"/>
  <c r="W80" i="10" s="1"/>
  <c r="Z82" i="10"/>
  <c r="S25" i="11"/>
  <c r="S176" i="1"/>
  <c r="AB35" i="8"/>
  <c r="Z34" i="8"/>
  <c r="W19" i="8"/>
  <c r="W47" i="8"/>
  <c r="W46" i="8" s="1"/>
  <c r="Z48" i="8"/>
  <c r="Z45" i="8"/>
  <c r="W44" i="8"/>
  <c r="W41" i="8" s="1"/>
  <c r="W24" i="12"/>
  <c r="W188" i="1" s="1"/>
  <c r="W30" i="12"/>
  <c r="W26" i="12" s="1"/>
  <c r="Z31" i="12"/>
  <c r="Q170" i="1"/>
  <c r="U99" i="10"/>
  <c r="U98" i="10" s="1"/>
  <c r="W100" i="10"/>
  <c r="W19" i="3"/>
  <c r="U105" i="1"/>
  <c r="AD32" i="10"/>
  <c r="AB22" i="10"/>
  <c r="AB162" i="1" s="1"/>
  <c r="AB31" i="10"/>
  <c r="AB30" i="10" s="1"/>
  <c r="U93" i="10"/>
  <c r="U92" i="10" s="1"/>
  <c r="W94" i="10"/>
  <c r="AD38" i="10"/>
  <c r="AB25" i="10"/>
  <c r="AB165" i="1" s="1"/>
  <c r="O72" i="1"/>
  <c r="O221" i="1" s="1"/>
  <c r="O222" i="1"/>
  <c r="AK84" i="1"/>
  <c r="AK159" i="1"/>
  <c r="AK158" i="1" s="1"/>
  <c r="AB21" i="10"/>
  <c r="AB161" i="1" s="1"/>
  <c r="AD36" i="10"/>
  <c r="Q93" i="1"/>
  <c r="Q73" i="1"/>
  <c r="U39" i="8"/>
  <c r="U36" i="8" s="1"/>
  <c r="W40" i="8"/>
  <c r="U25" i="8"/>
  <c r="AD48" i="1"/>
  <c r="U18" i="7"/>
  <c r="U17" i="7" s="1"/>
  <c r="U126" i="1"/>
  <c r="U125" i="1" s="1"/>
  <c r="U27" i="10"/>
  <c r="U106" i="10"/>
  <c r="U105" i="10" s="1"/>
  <c r="W107" i="10"/>
  <c r="S18" i="8"/>
  <c r="S17" i="8" s="1"/>
  <c r="U23" i="10"/>
  <c r="U163" i="1" s="1"/>
  <c r="U81" i="1" s="1"/>
  <c r="U17" i="15"/>
  <c r="Q17" i="12"/>
  <c r="U24" i="1" l="1"/>
  <c r="AB82" i="10"/>
  <c r="Z81" i="10"/>
  <c r="Z80" i="10" s="1"/>
  <c r="AB56" i="8"/>
  <c r="Z55" i="8"/>
  <c r="W55" i="9"/>
  <c r="Z55" i="9" s="1"/>
  <c r="Z56" i="9"/>
  <c r="W20" i="14"/>
  <c r="W18" i="14" s="1"/>
  <c r="Z21" i="14"/>
  <c r="W201" i="1"/>
  <c r="W200" i="1" s="1"/>
  <c r="U124" i="1"/>
  <c r="AF38" i="10"/>
  <c r="AD25" i="10"/>
  <c r="AD165" i="1" s="1"/>
  <c r="W18" i="3"/>
  <c r="W17" i="3" s="1"/>
  <c r="Z19" i="3"/>
  <c r="W105" i="1"/>
  <c r="Z44" i="8"/>
  <c r="AB45" i="8"/>
  <c r="W21" i="3"/>
  <c r="U107" i="1"/>
  <c r="U25" i="11"/>
  <c r="U176" i="1"/>
  <c r="W26" i="8"/>
  <c r="Z60" i="8"/>
  <c r="W59" i="8"/>
  <c r="W145" i="1"/>
  <c r="AG72" i="1"/>
  <c r="AG221" i="1" s="1"/>
  <c r="AG222" i="1"/>
  <c r="AF32" i="9"/>
  <c r="AF31" i="9" s="1"/>
  <c r="AH33" i="9"/>
  <c r="AD32" i="11"/>
  <c r="AB31" i="11"/>
  <c r="W17" i="13"/>
  <c r="AB29" i="3"/>
  <c r="Z28" i="3"/>
  <c r="W54" i="8"/>
  <c r="AB49" i="1"/>
  <c r="Z47" i="1"/>
  <c r="Z46" i="1" s="1"/>
  <c r="Z25" i="1" s="1"/>
  <c r="AD35" i="1"/>
  <c r="AF36" i="1"/>
  <c r="Z21" i="9"/>
  <c r="Z151" i="1" s="1"/>
  <c r="AB57" i="9"/>
  <c r="U22" i="12"/>
  <c r="U187" i="1"/>
  <c r="U186" i="1" s="1"/>
  <c r="Z155" i="1"/>
  <c r="U27" i="9"/>
  <c r="W53" i="9"/>
  <c r="U50" i="9"/>
  <c r="S119" i="1"/>
  <c r="S118" i="1" s="1"/>
  <c r="S76" i="1"/>
  <c r="W99" i="10"/>
  <c r="W98" i="10" s="1"/>
  <c r="Z100" i="10"/>
  <c r="W37" i="11"/>
  <c r="U36" i="11"/>
  <c r="Z41" i="12"/>
  <c r="W23" i="12"/>
  <c r="W40" i="12"/>
  <c r="AB37" i="10"/>
  <c r="U18" i="12"/>
  <c r="U183" i="1"/>
  <c r="U182" i="1" s="1"/>
  <c r="AB91" i="10"/>
  <c r="Z90" i="10"/>
  <c r="Z89" i="10" s="1"/>
  <c r="AB54" i="10"/>
  <c r="AD55" i="10"/>
  <c r="AB20" i="13"/>
  <c r="Z193" i="1"/>
  <c r="Z191" i="1" s="1"/>
  <c r="Z18" i="13"/>
  <c r="AF44" i="10"/>
  <c r="AD43" i="10"/>
  <c r="AD42" i="10" s="1"/>
  <c r="W34" i="12"/>
  <c r="W33" i="12" s="1"/>
  <c r="Z35" i="12"/>
  <c r="AB47" i="9"/>
  <c r="AB43" i="9" s="1"/>
  <c r="AD48" i="9"/>
  <c r="W98" i="1"/>
  <c r="U19" i="10"/>
  <c r="U160" i="1"/>
  <c r="U159" i="1" s="1"/>
  <c r="AB22" i="13"/>
  <c r="Z21" i="13"/>
  <c r="Z195" i="1"/>
  <c r="Z194" i="1" s="1"/>
  <c r="AB42" i="11"/>
  <c r="Z39" i="11"/>
  <c r="AB23" i="8"/>
  <c r="AB142" i="1" s="1"/>
  <c r="AB84" i="1" s="1"/>
  <c r="AD50" i="8"/>
  <c r="Z27" i="8"/>
  <c r="Z146" i="1" s="1"/>
  <c r="Z51" i="8"/>
  <c r="AB52" i="8"/>
  <c r="Z44" i="11"/>
  <c r="AB45" i="11"/>
  <c r="W34" i="10"/>
  <c r="W33" i="10" s="1"/>
  <c r="Z35" i="10"/>
  <c r="W20" i="10"/>
  <c r="W37" i="12"/>
  <c r="Z38" i="12"/>
  <c r="W19" i="12"/>
  <c r="W23" i="6"/>
  <c r="W22" i="6" s="1"/>
  <c r="W31" i="6"/>
  <c r="W123" i="1" s="1"/>
  <c r="W122" i="1" s="1"/>
  <c r="Z32" i="6"/>
  <c r="Z41" i="8"/>
  <c r="AB19" i="9"/>
  <c r="AB51" i="9"/>
  <c r="AD52" i="9"/>
  <c r="AL84" i="1"/>
  <c r="AL159" i="1"/>
  <c r="AL158" i="1" s="1"/>
  <c r="Z18" i="15"/>
  <c r="AB19" i="15"/>
  <c r="Z208" i="1"/>
  <c r="Z207" i="1" s="1"/>
  <c r="AF27" i="12"/>
  <c r="AH28" i="12"/>
  <c r="Z23" i="11"/>
  <c r="Z173" i="1" s="1"/>
  <c r="Z80" i="1" s="1"/>
  <c r="AB53" i="11"/>
  <c r="AB25" i="2"/>
  <c r="Z101" i="1"/>
  <c r="Z22" i="2"/>
  <c r="W22" i="4"/>
  <c r="W113" i="1" s="1"/>
  <c r="W77" i="1" s="1"/>
  <c r="Z23" i="4"/>
  <c r="AD39" i="9"/>
  <c r="AB38" i="9"/>
  <c r="AB37" i="9" s="1"/>
  <c r="AD27" i="1"/>
  <c r="AB26" i="1"/>
  <c r="Z19" i="8"/>
  <c r="Z47" i="8"/>
  <c r="Z46" i="8" s="1"/>
  <c r="AB48" i="8"/>
  <c r="AD99" i="1"/>
  <c r="AH18" i="15"/>
  <c r="AH208" i="1"/>
  <c r="AH207" i="1" s="1"/>
  <c r="S91" i="1"/>
  <c r="S143" i="1"/>
  <c r="S18" i="10"/>
  <c r="Z149" i="1"/>
  <c r="AH33" i="1"/>
  <c r="AF30" i="1"/>
  <c r="AH30" i="1" s="1"/>
  <c r="W18" i="4"/>
  <c r="W17" i="4" s="1"/>
  <c r="W112" i="1"/>
  <c r="W111" i="1" s="1"/>
  <c r="W110" i="1" s="1"/>
  <c r="W22" i="9"/>
  <c r="W152" i="1" s="1"/>
  <c r="W83" i="1" s="1"/>
  <c r="W65" i="9"/>
  <c r="W64" i="9" s="1"/>
  <c r="Z66" i="9"/>
  <c r="S17" i="9"/>
  <c r="U75" i="1"/>
  <c r="U94" i="1"/>
  <c r="W24" i="14"/>
  <c r="Z25" i="14"/>
  <c r="W25" i="1"/>
  <c r="AB52" i="10"/>
  <c r="Z51" i="10"/>
  <c r="Z50" i="10"/>
  <c r="W49" i="10"/>
  <c r="W48" i="10" s="1"/>
  <c r="W47" i="10" s="1"/>
  <c r="AD21" i="10"/>
  <c r="AD161" i="1" s="1"/>
  <c r="AF36" i="10"/>
  <c r="AF33" i="15"/>
  <c r="AD217" i="1"/>
  <c r="Z20" i="12"/>
  <c r="Z184" i="1" s="1"/>
  <c r="AB39" i="12"/>
  <c r="AF24" i="7"/>
  <c r="AD127" i="1"/>
  <c r="S157" i="1"/>
  <c r="S24" i="9"/>
  <c r="AF48" i="1"/>
  <c r="W138" i="1"/>
  <c r="W137" i="1" s="1"/>
  <c r="U24" i="8"/>
  <c r="U17" i="8" s="1"/>
  <c r="U144" i="1"/>
  <c r="AB42" i="8"/>
  <c r="AD43" i="8"/>
  <c r="W39" i="8"/>
  <c r="W36" i="8" s="1"/>
  <c r="Z40" i="8"/>
  <c r="W25" i="8"/>
  <c r="AF32" i="10"/>
  <c r="AD22" i="10"/>
  <c r="AD162" i="1" s="1"/>
  <c r="AD31" i="10"/>
  <c r="AD30" i="10" s="1"/>
  <c r="AD35" i="8"/>
  <c r="AB34" i="8"/>
  <c r="U21" i="11"/>
  <c r="U20" i="11" s="1"/>
  <c r="U172" i="1"/>
  <c r="U171" i="1" s="1"/>
  <c r="W18" i="7"/>
  <c r="W17" i="7" s="1"/>
  <c r="W126" i="1"/>
  <c r="W125" i="1" s="1"/>
  <c r="W124" i="1" s="1"/>
  <c r="S20" i="11"/>
  <c r="AJ18" i="15"/>
  <c r="AJ208" i="1"/>
  <c r="AJ207" i="1" s="1"/>
  <c r="W131" i="1"/>
  <c r="Z23" i="3"/>
  <c r="Z109" i="1" s="1"/>
  <c r="W22" i="3"/>
  <c r="W109" i="1"/>
  <c r="AB20" i="4"/>
  <c r="Z19" i="4"/>
  <c r="AD36" i="9"/>
  <c r="AB35" i="9"/>
  <c r="AB34" i="9" s="1"/>
  <c r="AB57" i="8"/>
  <c r="Z21" i="8"/>
  <c r="Z140" i="1" s="1"/>
  <c r="Z19" i="2"/>
  <c r="W18" i="2"/>
  <c r="W17" i="2" s="1"/>
  <c r="W95" i="1"/>
  <c r="W24" i="10"/>
  <c r="W164" i="1" s="1"/>
  <c r="W82" i="1" s="1"/>
  <c r="Z59" i="10"/>
  <c r="W58" i="10"/>
  <c r="W57" i="10" s="1"/>
  <c r="AD20" i="8"/>
  <c r="AD139" i="1" s="1"/>
  <c r="AD29" i="8"/>
  <c r="AD28" i="8" s="1"/>
  <c r="AF30" i="8"/>
  <c r="U19" i="6"/>
  <c r="U18" i="6" s="1"/>
  <c r="U120" i="1"/>
  <c r="U119" i="1" s="1"/>
  <c r="U118" i="1" s="1"/>
  <c r="S73" i="1"/>
  <c r="S93" i="1"/>
  <c r="AB21" i="6"/>
  <c r="AD26" i="6"/>
  <c r="AB25" i="6"/>
  <c r="AB24" i="6" s="1"/>
  <c r="AD88" i="10"/>
  <c r="AB87" i="10"/>
  <c r="AB86" i="10" s="1"/>
  <c r="S88" i="1"/>
  <c r="W93" i="10"/>
  <c r="W92" i="10" s="1"/>
  <c r="Z94" i="10"/>
  <c r="W34" i="11"/>
  <c r="W30" i="11" s="1"/>
  <c r="Z35" i="11"/>
  <c r="W29" i="11"/>
  <c r="W179" i="1" s="1"/>
  <c r="AB51" i="11"/>
  <c r="Z50" i="11"/>
  <c r="Z49" i="11" s="1"/>
  <c r="Z19" i="7"/>
  <c r="AB20" i="7"/>
  <c r="U26" i="10"/>
  <c r="U167" i="1"/>
  <c r="U104" i="1"/>
  <c r="U103" i="1" s="1"/>
  <c r="Z38" i="11"/>
  <c r="W22" i="11"/>
  <c r="W25" i="3"/>
  <c r="W24" i="3" s="1"/>
  <c r="Z26" i="3"/>
  <c r="W26" i="11"/>
  <c r="W46" i="11"/>
  <c r="W43" i="11" s="1"/>
  <c r="Z47" i="11"/>
  <c r="AB32" i="7"/>
  <c r="Z31" i="7"/>
  <c r="Z132" i="1"/>
  <c r="AB73" i="10"/>
  <c r="AB72" i="10" s="1"/>
  <c r="AD74" i="10"/>
  <c r="W28" i="15"/>
  <c r="W17" i="15" s="1"/>
  <c r="Z29" i="15"/>
  <c r="W214" i="1"/>
  <c r="W213" i="1" s="1"/>
  <c r="W206" i="1" s="1"/>
  <c r="Z69" i="10"/>
  <c r="Z68" i="10" s="1"/>
  <c r="AB70" i="10"/>
  <c r="Z29" i="10"/>
  <c r="Z169" i="1" s="1"/>
  <c r="AB104" i="10"/>
  <c r="Z103" i="10"/>
  <c r="AB77" i="10"/>
  <c r="AB76" i="10" s="1"/>
  <c r="AD78" i="10"/>
  <c r="Z60" i="1"/>
  <c r="AM165" i="1"/>
  <c r="AM19" i="10"/>
  <c r="AM18" i="10" s="1"/>
  <c r="W20" i="6"/>
  <c r="W28" i="6"/>
  <c r="W27" i="6" s="1"/>
  <c r="Z29" i="6"/>
  <c r="S75" i="1"/>
  <c r="AB64" i="10"/>
  <c r="Z63" i="10"/>
  <c r="Z62" i="10" s="1"/>
  <c r="W96" i="10"/>
  <c r="W95" i="10" s="1"/>
  <c r="Z97" i="10"/>
  <c r="U150" i="1"/>
  <c r="U148" i="1" s="1"/>
  <c r="U18" i="9"/>
  <c r="W22" i="8"/>
  <c r="W141" i="1" s="1"/>
  <c r="Z33" i="8"/>
  <c r="W32" i="8"/>
  <c r="W31" i="8" s="1"/>
  <c r="Z20" i="3"/>
  <c r="W106" i="1"/>
  <c r="AD63" i="9"/>
  <c r="AB62" i="9"/>
  <c r="AB61" i="9" s="1"/>
  <c r="W27" i="10"/>
  <c r="Z107" i="10"/>
  <c r="W106" i="10"/>
  <c r="W105" i="10" s="1"/>
  <c r="AB31" i="12"/>
  <c r="Z30" i="12"/>
  <c r="Z26" i="12" s="1"/>
  <c r="Z24" i="12"/>
  <c r="Z188" i="1" s="1"/>
  <c r="Q222" i="1"/>
  <c r="U18" i="3"/>
  <c r="U17" i="3" s="1"/>
  <c r="S87" i="1"/>
  <c r="S175" i="1"/>
  <c r="S170" i="1" s="1"/>
  <c r="Z41" i="9"/>
  <c r="Z40" i="9" s="1"/>
  <c r="AB42" i="9"/>
  <c r="Z66" i="10"/>
  <c r="Z65" i="10" s="1"/>
  <c r="AB67" i="10"/>
  <c r="AB32" i="3"/>
  <c r="Z31" i="3"/>
  <c r="AB40" i="10"/>
  <c r="AB39" i="10" s="1"/>
  <c r="AD41" i="10"/>
  <c r="W64" i="1"/>
  <c r="W59" i="1" s="1"/>
  <c r="Z65" i="1"/>
  <c r="AB85" i="10"/>
  <c r="Z84" i="10"/>
  <c r="Z83" i="10" s="1"/>
  <c r="U111" i="1"/>
  <c r="U110" i="1" s="1"/>
  <c r="AF38" i="8"/>
  <c r="AD37" i="8"/>
  <c r="U79" i="1"/>
  <c r="U198" i="1"/>
  <c r="U197" i="1" s="1"/>
  <c r="AB25" i="9"/>
  <c r="AB68" i="9"/>
  <c r="AD69" i="9"/>
  <c r="Q154" i="1"/>
  <c r="Q147" i="1" s="1"/>
  <c r="Q90" i="1"/>
  <c r="Q86" i="1" s="1"/>
  <c r="U27" i="6"/>
  <c r="W29" i="9"/>
  <c r="W28" i="9" s="1"/>
  <c r="Z30" i="9"/>
  <c r="W20" i="9"/>
  <c r="AD67" i="10" l="1"/>
  <c r="AB66" i="10"/>
  <c r="AB65" i="10" s="1"/>
  <c r="W26" i="10"/>
  <c r="W167" i="1"/>
  <c r="AB29" i="15"/>
  <c r="Z28" i="15"/>
  <c r="Z214" i="1"/>
  <c r="Z213" i="1" s="1"/>
  <c r="U166" i="1"/>
  <c r="U88" i="1"/>
  <c r="Z29" i="11"/>
  <c r="Z179" i="1" s="1"/>
  <c r="AB35" i="11"/>
  <c r="Z34" i="11"/>
  <c r="Z30" i="11" s="1"/>
  <c r="Z22" i="3"/>
  <c r="Z108" i="1" s="1"/>
  <c r="W108" i="1"/>
  <c r="AH24" i="7"/>
  <c r="AF127" i="1"/>
  <c r="AF125" i="1" s="1"/>
  <c r="AF18" i="7"/>
  <c r="Z49" i="10"/>
  <c r="Z48" i="10" s="1"/>
  <c r="Z47" i="10" s="1"/>
  <c r="AB50" i="10"/>
  <c r="Z98" i="1"/>
  <c r="AD19" i="15"/>
  <c r="AB18" i="15"/>
  <c r="AB208" i="1"/>
  <c r="AB207" i="1" s="1"/>
  <c r="Z23" i="6"/>
  <c r="Z22" i="6" s="1"/>
  <c r="Z31" i="6"/>
  <c r="Z123" i="1" s="1"/>
  <c r="Z122" i="1" s="1"/>
  <c r="AB32" i="6"/>
  <c r="AD23" i="8"/>
  <c r="AD142" i="1" s="1"/>
  <c r="AD84" i="1" s="1"/>
  <c r="AF50" i="8"/>
  <c r="U18" i="10"/>
  <c r="AD54" i="10"/>
  <c r="AF55" i="10"/>
  <c r="AB19" i="3"/>
  <c r="Z105" i="1"/>
  <c r="AJ30" i="1"/>
  <c r="AD25" i="2"/>
  <c r="AB101" i="1"/>
  <c r="AB22" i="2"/>
  <c r="AB155" i="1"/>
  <c r="Z64" i="1"/>
  <c r="AB65" i="1"/>
  <c r="AF63" i="9"/>
  <c r="AD62" i="9"/>
  <c r="AD61" i="9" s="1"/>
  <c r="Z96" i="10"/>
  <c r="Z95" i="10" s="1"/>
  <c r="AB97" i="10"/>
  <c r="AB29" i="10"/>
  <c r="AB169" i="1" s="1"/>
  <c r="AD104" i="10"/>
  <c r="AB103" i="10"/>
  <c r="AD73" i="10"/>
  <c r="AD72" i="10" s="1"/>
  <c r="AF74" i="10"/>
  <c r="Z25" i="3"/>
  <c r="Z24" i="3" s="1"/>
  <c r="AB26" i="3"/>
  <c r="AD21" i="6"/>
  <c r="AB121" i="1"/>
  <c r="AB21" i="8"/>
  <c r="AB140" i="1" s="1"/>
  <c r="AD57" i="8"/>
  <c r="U170" i="1"/>
  <c r="W24" i="8"/>
  <c r="W144" i="1"/>
  <c r="W18" i="8"/>
  <c r="W17" i="8" s="1"/>
  <c r="Z22" i="9"/>
  <c r="Z152" i="1" s="1"/>
  <c r="Z83" i="1" s="1"/>
  <c r="Z65" i="9"/>
  <c r="Z64" i="9" s="1"/>
  <c r="AB66" i="9"/>
  <c r="AI33" i="1"/>
  <c r="AI30" i="1" s="1"/>
  <c r="AJ33" i="1"/>
  <c r="AD53" i="11"/>
  <c r="AD23" i="11" s="1"/>
  <c r="AD173" i="1" s="1"/>
  <c r="AD80" i="1" s="1"/>
  <c r="AB23" i="11"/>
  <c r="AB173" i="1" s="1"/>
  <c r="AB80" i="1" s="1"/>
  <c r="AF43" i="10"/>
  <c r="AF42" i="10" s="1"/>
  <c r="AH44" i="10"/>
  <c r="W22" i="12"/>
  <c r="W187" i="1"/>
  <c r="W186" i="1" s="1"/>
  <c r="AB20" i="12"/>
  <c r="AB184" i="1" s="1"/>
  <c r="AD39" i="12"/>
  <c r="Z17" i="15"/>
  <c r="U87" i="1"/>
  <c r="U175" i="1"/>
  <c r="W150" i="1"/>
  <c r="W148" i="1" s="1"/>
  <c r="W18" i="9"/>
  <c r="Z20" i="9"/>
  <c r="AB30" i="9"/>
  <c r="Z29" i="9"/>
  <c r="Z28" i="9" s="1"/>
  <c r="AD42" i="9"/>
  <c r="AB41" i="9"/>
  <c r="AB40" i="9" s="1"/>
  <c r="AM84" i="1"/>
  <c r="AM159" i="1"/>
  <c r="AM158" i="1" s="1"/>
  <c r="AB19" i="7"/>
  <c r="AD20" i="7"/>
  <c r="AD19" i="7" s="1"/>
  <c r="Z93" i="10"/>
  <c r="Z92" i="10" s="1"/>
  <c r="AB94" i="10"/>
  <c r="Z24" i="10"/>
  <c r="Z164" i="1" s="1"/>
  <c r="AB59" i="10"/>
  <c r="Z58" i="10"/>
  <c r="Z57" i="10" s="1"/>
  <c r="Z39" i="8"/>
  <c r="Z36" i="8" s="1"/>
  <c r="AB40" i="8"/>
  <c r="Z25" i="8"/>
  <c r="AD52" i="10"/>
  <c r="AB51" i="10"/>
  <c r="AF39" i="9"/>
  <c r="AD38" i="9"/>
  <c r="AD37" i="9" s="1"/>
  <c r="W18" i="12"/>
  <c r="W17" i="12" s="1"/>
  <c r="W183" i="1"/>
  <c r="W182" i="1" s="1"/>
  <c r="W181" i="1" s="1"/>
  <c r="AB39" i="11"/>
  <c r="AD42" i="11"/>
  <c r="AD39" i="11" s="1"/>
  <c r="AD47" i="9"/>
  <c r="AD43" i="9" s="1"/>
  <c r="AF48" i="9"/>
  <c r="AD91" i="10"/>
  <c r="AB90" i="10"/>
  <c r="AB89" i="10" s="1"/>
  <c r="Z23" i="12"/>
  <c r="Z40" i="12"/>
  <c r="AB41" i="12"/>
  <c r="U76" i="1"/>
  <c r="U74" i="1" s="1"/>
  <c r="Z27" i="3"/>
  <c r="U78" i="1"/>
  <c r="AH38" i="10"/>
  <c r="AF25" i="10"/>
  <c r="AF165" i="1" s="1"/>
  <c r="AB55" i="8"/>
  <c r="AD56" i="8"/>
  <c r="AD68" i="9"/>
  <c r="AD25" i="9"/>
  <c r="AF69" i="9"/>
  <c r="AD40" i="10"/>
  <c r="AD39" i="10" s="1"/>
  <c r="AF41" i="10"/>
  <c r="AB20" i="3"/>
  <c r="Z106" i="1"/>
  <c r="Q85" i="1"/>
  <c r="Z131" i="1"/>
  <c r="Z18" i="7"/>
  <c r="Z17" i="7" s="1"/>
  <c r="Z126" i="1"/>
  <c r="Z125" i="1" s="1"/>
  <c r="S222" i="1"/>
  <c r="AF36" i="9"/>
  <c r="AD35" i="9"/>
  <c r="AD34" i="9" s="1"/>
  <c r="AH48" i="1"/>
  <c r="AH33" i="15"/>
  <c r="AF217" i="1"/>
  <c r="W24" i="1"/>
  <c r="AB19" i="8"/>
  <c r="AB47" i="8"/>
  <c r="AD48" i="8"/>
  <c r="AJ28" i="12"/>
  <c r="AH27" i="12"/>
  <c r="AD19" i="9"/>
  <c r="AD51" i="9"/>
  <c r="AF52" i="9"/>
  <c r="Z37" i="12"/>
  <c r="Z36" i="12" s="1"/>
  <c r="AB38" i="12"/>
  <c r="Z19" i="12"/>
  <c r="Z17" i="13"/>
  <c r="U181" i="1"/>
  <c r="W27" i="9"/>
  <c r="Z53" i="9"/>
  <c r="W50" i="9"/>
  <c r="AB21" i="9"/>
  <c r="AB151" i="1" s="1"/>
  <c r="AD57" i="9"/>
  <c r="AB56" i="9"/>
  <c r="AB55" i="9" s="1"/>
  <c r="AK57" i="9"/>
  <c r="AB28" i="3"/>
  <c r="AD29" i="3"/>
  <c r="Z21" i="3"/>
  <c r="W107" i="1"/>
  <c r="W78" i="1" s="1"/>
  <c r="W25" i="11"/>
  <c r="W176" i="1"/>
  <c r="AD26" i="1"/>
  <c r="AF27" i="1"/>
  <c r="AB44" i="11"/>
  <c r="AD45" i="11"/>
  <c r="AD44" i="11" s="1"/>
  <c r="AH32" i="9"/>
  <c r="AH31" i="9" s="1"/>
  <c r="AJ33" i="9"/>
  <c r="AJ32" i="9" s="1"/>
  <c r="AJ31" i="9" s="1"/>
  <c r="AD31" i="12"/>
  <c r="AB30" i="12"/>
  <c r="AB26" i="12" s="1"/>
  <c r="AD64" i="10"/>
  <c r="AB63" i="10"/>
  <c r="AB62" i="10" s="1"/>
  <c r="Z59" i="1"/>
  <c r="AB60" i="1"/>
  <c r="AB69" i="10"/>
  <c r="AB68" i="10" s="1"/>
  <c r="AD70" i="10"/>
  <c r="W21" i="11"/>
  <c r="W172" i="1"/>
  <c r="W171" i="1" s="1"/>
  <c r="W94" i="1"/>
  <c r="Z18" i="4"/>
  <c r="Z17" i="4" s="1"/>
  <c r="Z112" i="1"/>
  <c r="Z111" i="1" s="1"/>
  <c r="Z110" i="1" s="1"/>
  <c r="AD34" i="8"/>
  <c r="AF35" i="8"/>
  <c r="AD42" i="8"/>
  <c r="AF43" i="8"/>
  <c r="AF21" i="10"/>
  <c r="AF161" i="1" s="1"/>
  <c r="AH36" i="10"/>
  <c r="AB25" i="14"/>
  <c r="Z24" i="14"/>
  <c r="AB23" i="4"/>
  <c r="Z22" i="4"/>
  <c r="Z113" i="1" s="1"/>
  <c r="Z77" i="1" s="1"/>
  <c r="W36" i="12"/>
  <c r="AB27" i="8"/>
  <c r="AB146" i="1" s="1"/>
  <c r="AB51" i="8"/>
  <c r="AD52" i="8"/>
  <c r="Z190" i="1"/>
  <c r="U17" i="12"/>
  <c r="Z37" i="11"/>
  <c r="W36" i="11"/>
  <c r="U157" i="1"/>
  <c r="U24" i="9"/>
  <c r="U17" i="9" s="1"/>
  <c r="Z82" i="1"/>
  <c r="AB44" i="8"/>
  <c r="AB41" i="8" s="1"/>
  <c r="AD45" i="8"/>
  <c r="W79" i="1"/>
  <c r="W198" i="1"/>
  <c r="W197" i="1" s="1"/>
  <c r="AD82" i="10"/>
  <c r="AB81" i="10"/>
  <c r="AB80" i="10" s="1"/>
  <c r="AD49" i="1"/>
  <c r="AB47" i="1"/>
  <c r="AB46" i="1" s="1"/>
  <c r="AB25" i="1" s="1"/>
  <c r="AF37" i="8"/>
  <c r="AH38" i="8"/>
  <c r="Z22" i="8"/>
  <c r="Z141" i="1" s="1"/>
  <c r="AB33" i="8"/>
  <c r="Z32" i="8"/>
  <c r="Z31" i="8" s="1"/>
  <c r="S74" i="1"/>
  <c r="AD32" i="7"/>
  <c r="AB31" i="7"/>
  <c r="AB132" i="1"/>
  <c r="AB38" i="11"/>
  <c r="Z22" i="11"/>
  <c r="AD51" i="11"/>
  <c r="AD50" i="11" s="1"/>
  <c r="AD49" i="11" s="1"/>
  <c r="AB50" i="11"/>
  <c r="AB49" i="11" s="1"/>
  <c r="AB19" i="4"/>
  <c r="AD20" i="4"/>
  <c r="S154" i="1"/>
  <c r="S147" i="1" s="1"/>
  <c r="S90" i="1"/>
  <c r="S85" i="1"/>
  <c r="S223" i="1" s="1"/>
  <c r="S136" i="1"/>
  <c r="Z18" i="8"/>
  <c r="Z138" i="1"/>
  <c r="Z137" i="1" s="1"/>
  <c r="AB149" i="1"/>
  <c r="W19" i="10"/>
  <c r="W160" i="1"/>
  <c r="W159" i="1" s="1"/>
  <c r="AB21" i="13"/>
  <c r="AD22" i="13"/>
  <c r="AB195" i="1"/>
  <c r="AB194" i="1" s="1"/>
  <c r="AD20" i="13"/>
  <c r="AB193" i="1"/>
  <c r="AB191" i="1" s="1"/>
  <c r="AB18" i="13"/>
  <c r="Z23" i="10"/>
  <c r="Z163" i="1" s="1"/>
  <c r="Z81" i="1" s="1"/>
  <c r="Z99" i="10"/>
  <c r="Z98" i="10" s="1"/>
  <c r="AB100" i="10"/>
  <c r="AF35" i="1"/>
  <c r="AF34" i="1" s="1"/>
  <c r="AH34" i="1" s="1"/>
  <c r="AJ34" i="1" s="1"/>
  <c r="AH36" i="1"/>
  <c r="Z20" i="14"/>
  <c r="Z18" i="14" s="1"/>
  <c r="Z17" i="14" s="1"/>
  <c r="AB21" i="14"/>
  <c r="Z201" i="1"/>
  <c r="Z200" i="1" s="1"/>
  <c r="AD85" i="10"/>
  <c r="AB84" i="10"/>
  <c r="AB83" i="10" s="1"/>
  <c r="W19" i="6"/>
  <c r="W18" i="6" s="1"/>
  <c r="W120" i="1"/>
  <c r="W119" i="1" s="1"/>
  <c r="W118" i="1" s="1"/>
  <c r="AF26" i="6"/>
  <c r="AD25" i="6"/>
  <c r="AD24" i="6" s="1"/>
  <c r="AH32" i="10"/>
  <c r="AF31" i="10"/>
  <c r="AF30" i="10" s="1"/>
  <c r="AD32" i="3"/>
  <c r="AB31" i="3"/>
  <c r="AB23" i="3"/>
  <c r="S86" i="1"/>
  <c r="Z27" i="10"/>
  <c r="AB107" i="10"/>
  <c r="Z106" i="10"/>
  <c r="Z105" i="10" s="1"/>
  <c r="Z28" i="6"/>
  <c r="Z27" i="6" s="1"/>
  <c r="Z20" i="6"/>
  <c r="AB29" i="6"/>
  <c r="AD77" i="10"/>
  <c r="AD76" i="10" s="1"/>
  <c r="AF78" i="10"/>
  <c r="Z26" i="11"/>
  <c r="Z46" i="11"/>
  <c r="Z43" i="11" s="1"/>
  <c r="AB47" i="11"/>
  <c r="AF88" i="10"/>
  <c r="AD87" i="10"/>
  <c r="AD86" i="10" s="1"/>
  <c r="AF29" i="8"/>
  <c r="AF28" i="8" s="1"/>
  <c r="AH30" i="8"/>
  <c r="AF20" i="8"/>
  <c r="AF139" i="1" s="1"/>
  <c r="Z18" i="2"/>
  <c r="Z17" i="2" s="1"/>
  <c r="AB19" i="2"/>
  <c r="Z95" i="1"/>
  <c r="U91" i="1"/>
  <c r="U143" i="1"/>
  <c r="U73" i="1"/>
  <c r="U93" i="1"/>
  <c r="Z206" i="1"/>
  <c r="Z20" i="10"/>
  <c r="Z34" i="10"/>
  <c r="Z33" i="10" s="1"/>
  <c r="AB35" i="10"/>
  <c r="U158" i="1"/>
  <c r="Z34" i="12"/>
  <c r="Z33" i="12" s="1"/>
  <c r="AB35" i="12"/>
  <c r="AB24" i="12" s="1"/>
  <c r="AB188" i="1" s="1"/>
  <c r="AB23" i="10"/>
  <c r="AB163" i="1" s="1"/>
  <c r="AB81" i="1" s="1"/>
  <c r="AD37" i="10"/>
  <c r="AD31" i="11"/>
  <c r="Z26" i="8"/>
  <c r="AB60" i="8"/>
  <c r="Z59" i="8"/>
  <c r="Z54" i="8" s="1"/>
  <c r="Z145" i="1"/>
  <c r="W104" i="1"/>
  <c r="W103" i="1" s="1"/>
  <c r="W17" i="14"/>
  <c r="AB24" i="14" l="1"/>
  <c r="AK25" i="14"/>
  <c r="AK24" i="14" s="1"/>
  <c r="AK17" i="14" s="1"/>
  <c r="AD25" i="14"/>
  <c r="AD23" i="10"/>
  <c r="AD163" i="1" s="1"/>
  <c r="AD81" i="1" s="1"/>
  <c r="AF37" i="10"/>
  <c r="AF77" i="10"/>
  <c r="AF76" i="10" s="1"/>
  <c r="AH78" i="10"/>
  <c r="AF25" i="6"/>
  <c r="AF24" i="6" s="1"/>
  <c r="AH26" i="6"/>
  <c r="AB190" i="1"/>
  <c r="AD19" i="4"/>
  <c r="AF20" i="4"/>
  <c r="AD31" i="7"/>
  <c r="AF32" i="7"/>
  <c r="AD132" i="1"/>
  <c r="AF49" i="1"/>
  <c r="AD47" i="1"/>
  <c r="AD46" i="1" s="1"/>
  <c r="AD27" i="8"/>
  <c r="AD146" i="1" s="1"/>
  <c r="AF52" i="8"/>
  <c r="AD51" i="8"/>
  <c r="AF70" i="10"/>
  <c r="AD69" i="10"/>
  <c r="AD68" i="10" s="1"/>
  <c r="W87" i="1"/>
  <c r="W175" i="1"/>
  <c r="AD21" i="9"/>
  <c r="AD151" i="1" s="1"/>
  <c r="AF57" i="9"/>
  <c r="AD56" i="9"/>
  <c r="AB37" i="12"/>
  <c r="AB36" i="12" s="1"/>
  <c r="AD38" i="12"/>
  <c r="AB19" i="12"/>
  <c r="AD19" i="8"/>
  <c r="AD47" i="8"/>
  <c r="AF48" i="8"/>
  <c r="AF25" i="9"/>
  <c r="AF68" i="9"/>
  <c r="AH69" i="9"/>
  <c r="AD94" i="10"/>
  <c r="AB93" i="10"/>
  <c r="AB92" i="10" s="1"/>
  <c r="AF42" i="9"/>
  <c r="AD41" i="9"/>
  <c r="AD40" i="9" s="1"/>
  <c r="AF21" i="6"/>
  <c r="AD121" i="1"/>
  <c r="AB96" i="10"/>
  <c r="AB95" i="10" s="1"/>
  <c r="AD97" i="10"/>
  <c r="AF54" i="10"/>
  <c r="AH55" i="10"/>
  <c r="AD50" i="10"/>
  <c r="AB49" i="10"/>
  <c r="AB48" i="10" s="1"/>
  <c r="AB47" i="10" s="1"/>
  <c r="AB29" i="11"/>
  <c r="AB179" i="1" s="1"/>
  <c r="AD35" i="11"/>
  <c r="AB34" i="11"/>
  <c r="AB30" i="11" s="1"/>
  <c r="W166" i="1"/>
  <c r="W88" i="1"/>
  <c r="AB109" i="1"/>
  <c r="AD155" i="1"/>
  <c r="AJ36" i="10"/>
  <c r="AJ21" i="10" s="1"/>
  <c r="AJ161" i="1" s="1"/>
  <c r="AH21" i="10"/>
  <c r="AH161" i="1" s="1"/>
  <c r="AD60" i="1"/>
  <c r="AF19" i="9"/>
  <c r="AF51" i="9"/>
  <c r="AH52" i="9"/>
  <c r="AB138" i="1"/>
  <c r="AB137" i="1" s="1"/>
  <c r="Q223" i="1"/>
  <c r="Q72" i="1"/>
  <c r="Q221" i="1" s="1"/>
  <c r="AB23" i="12"/>
  <c r="AB40" i="12"/>
  <c r="AD41" i="12"/>
  <c r="Z24" i="8"/>
  <c r="Z144" i="1"/>
  <c r="AD18" i="7"/>
  <c r="AD17" i="7" s="1"/>
  <c r="AD126" i="1"/>
  <c r="AD125" i="1" s="1"/>
  <c r="AB20" i="9"/>
  <c r="AD30" i="9"/>
  <c r="AB29" i="9"/>
  <c r="AB28" i="9" s="1"/>
  <c r="W91" i="1"/>
  <c r="W143" i="1"/>
  <c r="AF25" i="2"/>
  <c r="AD101" i="1"/>
  <c r="AD22" i="2"/>
  <c r="AD18" i="15"/>
  <c r="AD208" i="1"/>
  <c r="AD207" i="1" s="1"/>
  <c r="AB20" i="6"/>
  <c r="AD29" i="6"/>
  <c r="AB28" i="6"/>
  <c r="AJ36" i="1"/>
  <c r="AJ35" i="1" s="1"/>
  <c r="AH35" i="1"/>
  <c r="AD23" i="3"/>
  <c r="AD31" i="3"/>
  <c r="AD33" i="8"/>
  <c r="AB22" i="8"/>
  <c r="AB141" i="1" s="1"/>
  <c r="AB32" i="8"/>
  <c r="AB31" i="8" s="1"/>
  <c r="U154" i="1"/>
  <c r="U147" i="1" s="1"/>
  <c r="U90" i="1"/>
  <c r="U86" i="1" s="1"/>
  <c r="AB21" i="3"/>
  <c r="Z107" i="1"/>
  <c r="AB53" i="9"/>
  <c r="Z27" i="9"/>
  <c r="Z50" i="9"/>
  <c r="AF35" i="9"/>
  <c r="AF34" i="9" s="1"/>
  <c r="AH36" i="9"/>
  <c r="AD55" i="8"/>
  <c r="AF56" i="8"/>
  <c r="AB39" i="8"/>
  <c r="AB36" i="8" s="1"/>
  <c r="AD40" i="8"/>
  <c r="AB25" i="8"/>
  <c r="AB18" i="7"/>
  <c r="AB17" i="7" s="1"/>
  <c r="AB126" i="1"/>
  <c r="AB125" i="1" s="1"/>
  <c r="Z150" i="1"/>
  <c r="Z148" i="1" s="1"/>
  <c r="Z18" i="9"/>
  <c r="AH74" i="10"/>
  <c r="AF73" i="10"/>
  <c r="AF72" i="10" s="1"/>
  <c r="AF62" i="9"/>
  <c r="AF61" i="9" s="1"/>
  <c r="AH63" i="9"/>
  <c r="AH50" i="8"/>
  <c r="AF23" i="8"/>
  <c r="AF142" i="1" s="1"/>
  <c r="AF84" i="1" s="1"/>
  <c r="AF67" i="10"/>
  <c r="AD66" i="10"/>
  <c r="AD65" i="10" s="1"/>
  <c r="AF20" i="13"/>
  <c r="AD193" i="1"/>
  <c r="AD191" i="1" s="1"/>
  <c r="AD190" i="1" s="1"/>
  <c r="AD18" i="13"/>
  <c r="AD17" i="13" s="1"/>
  <c r="AB46" i="8"/>
  <c r="AB98" i="1"/>
  <c r="AD35" i="12"/>
  <c r="AB34" i="12"/>
  <c r="AB33" i="12" s="1"/>
  <c r="Z17" i="8"/>
  <c r="U85" i="1"/>
  <c r="U223" i="1" s="1"/>
  <c r="U136" i="1"/>
  <c r="AD21" i="13"/>
  <c r="AF22" i="13"/>
  <c r="AD195" i="1"/>
  <c r="AD194" i="1" s="1"/>
  <c r="AF87" i="10"/>
  <c r="AF86" i="10" s="1"/>
  <c r="AH88" i="10"/>
  <c r="AB99" i="10"/>
  <c r="AB98" i="10" s="1"/>
  <c r="AD100" i="10"/>
  <c r="Z21" i="11"/>
  <c r="Z20" i="11" s="1"/>
  <c r="Z172" i="1"/>
  <c r="Z171" i="1" s="1"/>
  <c r="AD81" i="10"/>
  <c r="AD80" i="10" s="1"/>
  <c r="AF82" i="10"/>
  <c r="AF42" i="8"/>
  <c r="AH43" i="8"/>
  <c r="W73" i="1"/>
  <c r="W93" i="1"/>
  <c r="AF29" i="3"/>
  <c r="AD28" i="3"/>
  <c r="AD27" i="3" s="1"/>
  <c r="W157" i="1"/>
  <c r="W24" i="9"/>
  <c r="AD149" i="1"/>
  <c r="AD20" i="3"/>
  <c r="AB106" i="1"/>
  <c r="Z22" i="12"/>
  <c r="Z187" i="1"/>
  <c r="Z186" i="1" s="1"/>
  <c r="W17" i="9"/>
  <c r="AD65" i="1"/>
  <c r="AB64" i="1"/>
  <c r="AB59" i="1" s="1"/>
  <c r="AJ24" i="7"/>
  <c r="AH18" i="7"/>
  <c r="AH127" i="1"/>
  <c r="AH125" i="1" s="1"/>
  <c r="AB112" i="1"/>
  <c r="AD20" i="12"/>
  <c r="AD184" i="1" s="1"/>
  <c r="AF39" i="12"/>
  <c r="U72" i="1"/>
  <c r="U221" i="1" s="1"/>
  <c r="U222" i="1"/>
  <c r="AB20" i="10"/>
  <c r="AB34" i="10"/>
  <c r="AB33" i="10" s="1"/>
  <c r="AD35" i="10"/>
  <c r="Z94" i="1"/>
  <c r="AD47" i="11"/>
  <c r="AB26" i="11"/>
  <c r="AB46" i="11"/>
  <c r="AF22" i="10"/>
  <c r="AF162" i="1" s="1"/>
  <c r="W158" i="1"/>
  <c r="AD38" i="11"/>
  <c r="AK38" i="11"/>
  <c r="AB22" i="11"/>
  <c r="AH37" i="8"/>
  <c r="AJ38" i="8"/>
  <c r="AJ37" i="8" s="1"/>
  <c r="AB37" i="11"/>
  <c r="Z36" i="11"/>
  <c r="W75" i="1"/>
  <c r="AF64" i="10"/>
  <c r="AD63" i="10"/>
  <c r="AD62" i="10" s="1"/>
  <c r="AB43" i="11"/>
  <c r="AB27" i="3"/>
  <c r="S72" i="1"/>
  <c r="S221" i="1" s="1"/>
  <c r="AF40" i="10"/>
  <c r="AF39" i="10" s="1"/>
  <c r="AH41" i="10"/>
  <c r="AD21" i="8"/>
  <c r="AD140" i="1" s="1"/>
  <c r="AF57" i="8"/>
  <c r="Z104" i="1"/>
  <c r="Z103" i="1" s="1"/>
  <c r="AD32" i="6"/>
  <c r="AD31" i="6" s="1"/>
  <c r="AD123" i="1" s="1"/>
  <c r="AD122" i="1" s="1"/>
  <c r="AB23" i="6"/>
  <c r="AB31" i="6"/>
  <c r="AB123" i="1" s="1"/>
  <c r="AB122" i="1" s="1"/>
  <c r="AJ30" i="8"/>
  <c r="AH20" i="8"/>
  <c r="AH139" i="1" s="1"/>
  <c r="AH29" i="8"/>
  <c r="AH28" i="8" s="1"/>
  <c r="AB17" i="15"/>
  <c r="AB59" i="8"/>
  <c r="AB54" i="8" s="1"/>
  <c r="AB26" i="8"/>
  <c r="AD60" i="8"/>
  <c r="AB145" i="1"/>
  <c r="AD84" i="10"/>
  <c r="AD83" i="10" s="1"/>
  <c r="AF85" i="10"/>
  <c r="AD19" i="2"/>
  <c r="AB18" i="2"/>
  <c r="AB17" i="2" s="1"/>
  <c r="AB95" i="1"/>
  <c r="AB27" i="10"/>
  <c r="AD107" i="10"/>
  <c r="AB106" i="10"/>
  <c r="AB105" i="10" s="1"/>
  <c r="AH22" i="10"/>
  <c r="AH162" i="1" s="1"/>
  <c r="AH31" i="10"/>
  <c r="AH30" i="10" s="1"/>
  <c r="AJ32" i="10"/>
  <c r="Z79" i="1"/>
  <c r="Z198" i="1"/>
  <c r="Z197" i="1" s="1"/>
  <c r="W18" i="10"/>
  <c r="AB131" i="1"/>
  <c r="AF34" i="8"/>
  <c r="AH35" i="8"/>
  <c r="W170" i="1"/>
  <c r="AF26" i="1"/>
  <c r="AH27" i="1"/>
  <c r="AK21" i="9"/>
  <c r="AK56" i="9"/>
  <c r="AK55" i="9" s="1"/>
  <c r="AL57" i="9"/>
  <c r="AJ27" i="12"/>
  <c r="AJ33" i="15"/>
  <c r="AJ217" i="1" s="1"/>
  <c r="AH217" i="1"/>
  <c r="Z124" i="1"/>
  <c r="AJ38" i="10"/>
  <c r="AJ25" i="10" s="1"/>
  <c r="AJ165" i="1" s="1"/>
  <c r="AH25" i="10"/>
  <c r="AH165" i="1" s="1"/>
  <c r="AF91" i="10"/>
  <c r="AD90" i="10"/>
  <c r="AD89" i="10" s="1"/>
  <c r="AF38" i="9"/>
  <c r="AF37" i="9" s="1"/>
  <c r="AH39" i="9"/>
  <c r="AB24" i="10"/>
  <c r="AB164" i="1" s="1"/>
  <c r="AB82" i="1" s="1"/>
  <c r="AD59" i="10"/>
  <c r="AB58" i="10"/>
  <c r="AB57" i="10" s="1"/>
  <c r="W76" i="1"/>
  <c r="AH43" i="10"/>
  <c r="AH42" i="10" s="1"/>
  <c r="AJ44" i="10"/>
  <c r="AJ43" i="10" s="1"/>
  <c r="AJ42" i="10" s="1"/>
  <c r="AB22" i="9"/>
  <c r="AB152" i="1" s="1"/>
  <c r="AB83" i="1" s="1"/>
  <c r="AD66" i="9"/>
  <c r="AB65" i="9"/>
  <c r="AB64" i="9" s="1"/>
  <c r="AD29" i="10"/>
  <c r="AD169" i="1" s="1"/>
  <c r="AF104" i="10"/>
  <c r="AD103" i="10"/>
  <c r="AB18" i="3"/>
  <c r="AD19" i="3"/>
  <c r="AB105" i="1"/>
  <c r="AB28" i="15"/>
  <c r="AD29" i="15"/>
  <c r="AB214" i="1"/>
  <c r="AB213" i="1" s="1"/>
  <c r="AB206" i="1" s="1"/>
  <c r="Z24" i="1"/>
  <c r="AD51" i="10"/>
  <c r="AF52" i="10"/>
  <c r="AD26" i="3"/>
  <c r="AB25" i="3"/>
  <c r="AB24" i="3" s="1"/>
  <c r="AB22" i="3" s="1"/>
  <c r="AB108" i="1" s="1"/>
  <c r="Z19" i="6"/>
  <c r="Z18" i="6" s="1"/>
  <c r="Z120" i="1"/>
  <c r="Z119" i="1" s="1"/>
  <c r="Z118" i="1" s="1"/>
  <c r="Z19" i="10"/>
  <c r="Z160" i="1"/>
  <c r="Z159" i="1" s="1"/>
  <c r="Z158" i="1" s="1"/>
  <c r="Z25" i="11"/>
  <c r="Z176" i="1"/>
  <c r="Z26" i="10"/>
  <c r="Z167" i="1"/>
  <c r="Z166" i="1" s="1"/>
  <c r="AD21" i="14"/>
  <c r="AB20" i="14"/>
  <c r="AB18" i="14" s="1"/>
  <c r="AB17" i="14" s="1"/>
  <c r="AB201" i="1"/>
  <c r="AB200" i="1" s="1"/>
  <c r="AB17" i="13"/>
  <c r="AD44" i="8"/>
  <c r="AD41" i="8" s="1"/>
  <c r="AF45" i="8"/>
  <c r="AD23" i="4"/>
  <c r="AB22" i="4"/>
  <c r="AB113" i="1" s="1"/>
  <c r="AB77" i="1" s="1"/>
  <c r="W20" i="11"/>
  <c r="AD24" i="12"/>
  <c r="AD188" i="1" s="1"/>
  <c r="AF31" i="12"/>
  <c r="AD30" i="12"/>
  <c r="AD26" i="12" s="1"/>
  <c r="AD25" i="1"/>
  <c r="Z18" i="12"/>
  <c r="Z17" i="12" s="1"/>
  <c r="Z183" i="1"/>
  <c r="Z182" i="1" s="1"/>
  <c r="Z181" i="1" s="1"/>
  <c r="AJ48" i="1"/>
  <c r="AI48" i="1"/>
  <c r="AF47" i="9"/>
  <c r="AF43" i="9" s="1"/>
  <c r="AH48" i="9"/>
  <c r="Z18" i="3"/>
  <c r="Z17" i="3" s="1"/>
  <c r="AB24" i="1" l="1"/>
  <c r="Z87" i="1"/>
  <c r="Z175" i="1"/>
  <c r="AF51" i="10"/>
  <c r="AH52" i="10"/>
  <c r="AB17" i="3"/>
  <c r="AJ22" i="10"/>
  <c r="AJ162" i="1" s="1"/>
  <c r="AJ31" i="10"/>
  <c r="AJ30" i="10" s="1"/>
  <c r="AD18" i="2"/>
  <c r="AD17" i="2" s="1"/>
  <c r="AF19" i="2"/>
  <c r="AD95" i="1"/>
  <c r="AD26" i="11"/>
  <c r="AD46" i="11"/>
  <c r="AD43" i="11" s="1"/>
  <c r="AD99" i="10"/>
  <c r="AD98" i="10" s="1"/>
  <c r="AF100" i="10"/>
  <c r="AH62" i="9"/>
  <c r="AH61" i="9" s="1"/>
  <c r="AJ63" i="9"/>
  <c r="AJ62" i="9" s="1"/>
  <c r="AJ61" i="9" s="1"/>
  <c r="AB24" i="8"/>
  <c r="AB144" i="1"/>
  <c r="AB27" i="6"/>
  <c r="AF22" i="2"/>
  <c r="AH25" i="2"/>
  <c r="AF101" i="1"/>
  <c r="Z91" i="1"/>
  <c r="Z143" i="1"/>
  <c r="AB18" i="8"/>
  <c r="AB17" i="8" s="1"/>
  <c r="AD29" i="11"/>
  <c r="AD179" i="1" s="1"/>
  <c r="AD34" i="11"/>
  <c r="AD30" i="11" s="1"/>
  <c r="AD55" i="9"/>
  <c r="AF55" i="9" s="1"/>
  <c r="AH55" i="9" s="1"/>
  <c r="AJ55" i="9" s="1"/>
  <c r="AF56" i="9"/>
  <c r="AH56" i="9" s="1"/>
  <c r="AJ56" i="9" s="1"/>
  <c r="AF27" i="8"/>
  <c r="AF146" i="1" s="1"/>
  <c r="AH52" i="8"/>
  <c r="AF51" i="8"/>
  <c r="AD18" i="4"/>
  <c r="AD17" i="4" s="1"/>
  <c r="AD112" i="1"/>
  <c r="AF25" i="14"/>
  <c r="AD24" i="14"/>
  <c r="AH23" i="8"/>
  <c r="AH142" i="1" s="1"/>
  <c r="AH84" i="1" s="1"/>
  <c r="AJ50" i="8"/>
  <c r="AJ23" i="8" s="1"/>
  <c r="AJ142" i="1" s="1"/>
  <c r="AJ84" i="1" s="1"/>
  <c r="AF19" i="4"/>
  <c r="AH20" i="4"/>
  <c r="AH19" i="4" s="1"/>
  <c r="AJ48" i="9"/>
  <c r="AJ47" i="9" s="1"/>
  <c r="AJ43" i="9" s="1"/>
  <c r="AH47" i="9"/>
  <c r="AH43" i="9" s="1"/>
  <c r="AF90" i="10"/>
  <c r="AF89" i="10" s="1"/>
  <c r="AH91" i="10"/>
  <c r="AL21" i="9"/>
  <c r="AM57" i="9"/>
  <c r="AL56" i="9"/>
  <c r="AL55" i="9" s="1"/>
  <c r="AF84" i="10"/>
  <c r="AF83" i="10" s="1"/>
  <c r="AH85" i="10"/>
  <c r="AB21" i="11"/>
  <c r="AB172" i="1"/>
  <c r="AB171" i="1" s="1"/>
  <c r="Z73" i="1"/>
  <c r="Z93" i="1"/>
  <c r="AF20" i="12"/>
  <c r="AF184" i="1" s="1"/>
  <c r="AH39" i="12"/>
  <c r="AF65" i="1"/>
  <c r="AD64" i="1"/>
  <c r="W222" i="1"/>
  <c r="AF18" i="13"/>
  <c r="AF17" i="13" s="1"/>
  <c r="AH20" i="13"/>
  <c r="AF193" i="1"/>
  <c r="AF191" i="1" s="1"/>
  <c r="AD39" i="8"/>
  <c r="AD36" i="8" s="1"/>
  <c r="AF40" i="8"/>
  <c r="AD25" i="8"/>
  <c r="AF29" i="6"/>
  <c r="AD28" i="6"/>
  <c r="AD27" i="6" s="1"/>
  <c r="W136" i="1"/>
  <c r="AH19" i="9"/>
  <c r="AJ52" i="9"/>
  <c r="AH51" i="9"/>
  <c r="AF155" i="1"/>
  <c r="AF21" i="9"/>
  <c r="AF151" i="1" s="1"/>
  <c r="AH57" i="9"/>
  <c r="AF26" i="3"/>
  <c r="AD25" i="3"/>
  <c r="AD24" i="3" s="1"/>
  <c r="AB25" i="11"/>
  <c r="AB176" i="1"/>
  <c r="AJ29" i="8"/>
  <c r="AJ28" i="8" s="1"/>
  <c r="AJ20" i="8"/>
  <c r="AJ139" i="1" s="1"/>
  <c r="AF63" i="10"/>
  <c r="AF62" i="10" s="1"/>
  <c r="AH64" i="10"/>
  <c r="Z75" i="1"/>
  <c r="AJ43" i="8"/>
  <c r="AJ42" i="8" s="1"/>
  <c r="AH42" i="8"/>
  <c r="AH87" i="10"/>
  <c r="AH86" i="10" s="1"/>
  <c r="AJ88" i="10"/>
  <c r="AJ87" i="10" s="1"/>
  <c r="AJ86" i="10" s="1"/>
  <c r="Z157" i="1"/>
  <c r="Z24" i="9"/>
  <c r="Z17" i="9" s="1"/>
  <c r="AD20" i="6"/>
  <c r="AB19" i="6"/>
  <c r="AB120" i="1"/>
  <c r="AB119" i="1" s="1"/>
  <c r="AB118" i="1" s="1"/>
  <c r="AD40" i="12"/>
  <c r="AD23" i="12"/>
  <c r="AF41" i="12"/>
  <c r="AH21" i="6"/>
  <c r="AF121" i="1"/>
  <c r="AF19" i="8"/>
  <c r="AH48" i="8"/>
  <c r="AF47" i="8"/>
  <c r="AH25" i="6"/>
  <c r="AH24" i="6" s="1"/>
  <c r="AJ26" i="6"/>
  <c r="AJ25" i="6" s="1"/>
  <c r="AJ24" i="6" s="1"/>
  <c r="AF19" i="3"/>
  <c r="AD105" i="1"/>
  <c r="AK22" i="11"/>
  <c r="AL38" i="11"/>
  <c r="AB79" i="1"/>
  <c r="AB198" i="1"/>
  <c r="AB197" i="1" s="1"/>
  <c r="Z18" i="10"/>
  <c r="AF29" i="10"/>
  <c r="AF169" i="1" s="1"/>
  <c r="AF103" i="10"/>
  <c r="AH104" i="10"/>
  <c r="AK151" i="1"/>
  <c r="AK18" i="9"/>
  <c r="AJ41" i="10"/>
  <c r="AJ40" i="10" s="1"/>
  <c r="AJ39" i="10" s="1"/>
  <c r="AH40" i="10"/>
  <c r="AH39" i="10" s="1"/>
  <c r="W74" i="1"/>
  <c r="AF38" i="11"/>
  <c r="AD22" i="11"/>
  <c r="AD20" i="10"/>
  <c r="AF35" i="10"/>
  <c r="AD34" i="10"/>
  <c r="AD33" i="10" s="1"/>
  <c r="AB111" i="1"/>
  <c r="AB110" i="1" s="1"/>
  <c r="AF41" i="8"/>
  <c r="AF35" i="12"/>
  <c r="AD34" i="12"/>
  <c r="AD33" i="12" s="1"/>
  <c r="AH67" i="10"/>
  <c r="AF66" i="10"/>
  <c r="AF65" i="10" s="1"/>
  <c r="AJ74" i="10"/>
  <c r="AJ73" i="10" s="1"/>
  <c r="AJ72" i="10" s="1"/>
  <c r="AH73" i="10"/>
  <c r="AH72" i="10" s="1"/>
  <c r="AF55" i="8"/>
  <c r="AH56" i="8"/>
  <c r="AK53" i="9"/>
  <c r="AD53" i="9"/>
  <c r="AB27" i="9"/>
  <c r="AB50" i="9"/>
  <c r="AD32" i="8"/>
  <c r="AD31" i="8" s="1"/>
  <c r="AD22" i="8"/>
  <c r="AD141" i="1" s="1"/>
  <c r="AF33" i="8"/>
  <c r="AF149" i="1"/>
  <c r="AD49" i="10"/>
  <c r="AD48" i="10" s="1"/>
  <c r="AD47" i="10" s="1"/>
  <c r="AF50" i="10"/>
  <c r="AD46" i="8"/>
  <c r="AH49" i="1"/>
  <c r="AF47" i="1"/>
  <c r="AF46" i="1" s="1"/>
  <c r="AJ35" i="8"/>
  <c r="AH34" i="8"/>
  <c r="AH25" i="9"/>
  <c r="AJ69" i="9"/>
  <c r="AH68" i="9"/>
  <c r="AD28" i="15"/>
  <c r="AF29" i="15"/>
  <c r="AD214" i="1"/>
  <c r="AD213" i="1" s="1"/>
  <c r="AD24" i="10"/>
  <c r="AD164" i="1" s="1"/>
  <c r="AD82" i="1" s="1"/>
  <c r="AD58" i="10"/>
  <c r="AD57" i="10" s="1"/>
  <c r="AF59" i="10"/>
  <c r="AJ27" i="1"/>
  <c r="AJ26" i="1" s="1"/>
  <c r="AH26" i="1"/>
  <c r="AD27" i="10"/>
  <c r="AD106" i="10"/>
  <c r="AD105" i="10" s="1"/>
  <c r="AF107" i="10"/>
  <c r="AD59" i="8"/>
  <c r="AD54" i="8" s="1"/>
  <c r="AD26" i="8"/>
  <c r="AF60" i="8"/>
  <c r="AD145" i="1"/>
  <c r="AD23" i="6"/>
  <c r="AB22" i="6"/>
  <c r="AB18" i="4"/>
  <c r="AB17" i="4" s="1"/>
  <c r="W154" i="1"/>
  <c r="W147" i="1" s="1"/>
  <c r="W90" i="1"/>
  <c r="W86" i="1" s="1"/>
  <c r="AF81" i="10"/>
  <c r="AF80" i="10" s="1"/>
  <c r="AH82" i="10"/>
  <c r="Z78" i="1"/>
  <c r="AD206" i="1"/>
  <c r="AD29" i="9"/>
  <c r="AD28" i="9" s="1"/>
  <c r="AD20" i="9"/>
  <c r="AF30" i="9"/>
  <c r="AB22" i="12"/>
  <c r="AB187" i="1"/>
  <c r="AB186" i="1" s="1"/>
  <c r="AH42" i="9"/>
  <c r="AF41" i="9"/>
  <c r="AF40" i="9" s="1"/>
  <c r="AD18" i="8"/>
  <c r="AD138" i="1"/>
  <c r="AD137" i="1" s="1"/>
  <c r="AD131" i="1"/>
  <c r="AJ78" i="10"/>
  <c r="AJ77" i="10" s="1"/>
  <c r="AJ76" i="10" s="1"/>
  <c r="AH77" i="10"/>
  <c r="AH76" i="10" s="1"/>
  <c r="Z88" i="1"/>
  <c r="AJ18" i="7"/>
  <c r="AJ127" i="1"/>
  <c r="AJ125" i="1" s="1"/>
  <c r="AF97" i="10"/>
  <c r="AD96" i="10"/>
  <c r="AD95" i="10" s="1"/>
  <c r="AD20" i="14"/>
  <c r="AD18" i="14" s="1"/>
  <c r="AF21" i="14"/>
  <c r="AD201" i="1"/>
  <c r="AD200" i="1" s="1"/>
  <c r="AF25" i="1"/>
  <c r="AB26" i="10"/>
  <c r="AB167" i="1"/>
  <c r="AB19" i="10"/>
  <c r="AB160" i="1"/>
  <c r="AB159" i="1" s="1"/>
  <c r="AF21" i="13"/>
  <c r="AH22" i="13"/>
  <c r="AF195" i="1"/>
  <c r="AF194" i="1" s="1"/>
  <c r="Z76" i="1"/>
  <c r="AD21" i="3"/>
  <c r="AB107" i="1"/>
  <c r="AD22" i="3"/>
  <c r="AF23" i="3"/>
  <c r="AD109" i="1"/>
  <c r="AD17" i="15"/>
  <c r="AB150" i="1"/>
  <c r="AB148" i="1" s="1"/>
  <c r="AB18" i="9"/>
  <c r="AF60" i="1"/>
  <c r="AD59" i="1"/>
  <c r="AD24" i="1" s="1"/>
  <c r="AJ55" i="10"/>
  <c r="AJ54" i="10" s="1"/>
  <c r="AH54" i="10"/>
  <c r="AB18" i="12"/>
  <c r="AB183" i="1"/>
  <c r="AB182" i="1" s="1"/>
  <c r="AB181" i="1" s="1"/>
  <c r="AF31" i="7"/>
  <c r="AF17" i="7" s="1"/>
  <c r="AH32" i="7"/>
  <c r="AF132" i="1"/>
  <c r="AH45" i="8"/>
  <c r="AF44" i="8"/>
  <c r="AF21" i="8"/>
  <c r="AF140" i="1" s="1"/>
  <c r="AH57" i="8"/>
  <c r="AF20" i="3"/>
  <c r="AD106" i="1"/>
  <c r="AD98" i="1"/>
  <c r="AF30" i="12"/>
  <c r="AF26" i="12" s="1"/>
  <c r="AH31" i="12"/>
  <c r="AF24" i="12"/>
  <c r="AF188" i="1" s="1"/>
  <c r="AD22" i="4"/>
  <c r="AD113" i="1" s="1"/>
  <c r="AD77" i="1" s="1"/>
  <c r="AF23" i="4"/>
  <c r="AB104" i="1"/>
  <c r="AB103" i="1" s="1"/>
  <c r="AF66" i="9"/>
  <c r="AD65" i="9"/>
  <c r="AD64" i="9" s="1"/>
  <c r="AD22" i="9"/>
  <c r="AD152" i="1" s="1"/>
  <c r="AD83" i="1" s="1"/>
  <c r="AH38" i="9"/>
  <c r="AH37" i="9" s="1"/>
  <c r="AJ39" i="9"/>
  <c r="AJ38" i="9" s="1"/>
  <c r="AJ37" i="9" s="1"/>
  <c r="AB94" i="1"/>
  <c r="AB75" i="1"/>
  <c r="AK37" i="11"/>
  <c r="AD37" i="11"/>
  <c r="AB36" i="11"/>
  <c r="AF28" i="3"/>
  <c r="AF27" i="3" s="1"/>
  <c r="AH29" i="3"/>
  <c r="Z170" i="1"/>
  <c r="AB124" i="1"/>
  <c r="AH35" i="9"/>
  <c r="AH34" i="9" s="1"/>
  <c r="AJ36" i="9"/>
  <c r="AJ35" i="9" s="1"/>
  <c r="AJ34" i="9" s="1"/>
  <c r="AD124" i="1"/>
  <c r="AF94" i="10"/>
  <c r="AD93" i="10"/>
  <c r="AD92" i="10" s="1"/>
  <c r="AF38" i="12"/>
  <c r="AD37" i="12"/>
  <c r="AD36" i="12" s="1"/>
  <c r="AD19" i="12"/>
  <c r="AH70" i="10"/>
  <c r="AF69" i="10"/>
  <c r="AF68" i="10" s="1"/>
  <c r="AH37" i="10"/>
  <c r="AH60" i="1" l="1"/>
  <c r="AF59" i="1"/>
  <c r="AF21" i="3"/>
  <c r="AF18" i="3" s="1"/>
  <c r="AF17" i="3" s="1"/>
  <c r="AD107" i="1"/>
  <c r="AJ25" i="9"/>
  <c r="AJ68" i="9"/>
  <c r="AD21" i="11"/>
  <c r="AD172" i="1"/>
  <c r="AD171" i="1" s="1"/>
  <c r="AH19" i="8"/>
  <c r="AJ48" i="8"/>
  <c r="AH47" i="8"/>
  <c r="AH46" i="8" s="1"/>
  <c r="AJ19" i="9"/>
  <c r="AJ51" i="9"/>
  <c r="AD36" i="11"/>
  <c r="AF37" i="11"/>
  <c r="AB18" i="10"/>
  <c r="AF20" i="9"/>
  <c r="AH30" i="9"/>
  <c r="AF29" i="9"/>
  <c r="AF28" i="9" s="1"/>
  <c r="AH81" i="10"/>
  <c r="AH80" i="10" s="1"/>
  <c r="AJ82" i="10"/>
  <c r="AJ81" i="10" s="1"/>
  <c r="AJ80" i="10" s="1"/>
  <c r="AF26" i="8"/>
  <c r="AF59" i="8"/>
  <c r="AH60" i="8"/>
  <c r="AF145" i="1"/>
  <c r="AF24" i="10"/>
  <c r="AF164" i="1" s="1"/>
  <c r="AF58" i="10"/>
  <c r="AF57" i="10" s="1"/>
  <c r="AH59" i="10"/>
  <c r="AH155" i="1"/>
  <c r="AD27" i="9"/>
  <c r="AF53" i="9"/>
  <c r="AD50" i="9"/>
  <c r="AF22" i="11"/>
  <c r="AH38" i="11"/>
  <c r="AD104" i="1"/>
  <c r="AD103" i="1" s="1"/>
  <c r="AF138" i="1"/>
  <c r="AB18" i="6"/>
  <c r="Z74" i="1"/>
  <c r="AH149" i="1"/>
  <c r="AF190" i="1"/>
  <c r="AH20" i="12"/>
  <c r="AH184" i="1" s="1"/>
  <c r="AJ39" i="12"/>
  <c r="AJ20" i="12" s="1"/>
  <c r="AJ184" i="1" s="1"/>
  <c r="AH25" i="14"/>
  <c r="AF24" i="14"/>
  <c r="AF131" i="1"/>
  <c r="AF124" i="1" s="1"/>
  <c r="AJ25" i="1"/>
  <c r="AF49" i="10"/>
  <c r="AF48" i="10" s="1"/>
  <c r="AF47" i="10" s="1"/>
  <c r="AH50" i="10"/>
  <c r="AB157" i="1"/>
  <c r="AB24" i="9"/>
  <c r="AB17" i="9" s="1"/>
  <c r="AH66" i="10"/>
  <c r="AH65" i="10" s="1"/>
  <c r="AJ67" i="10"/>
  <c r="AJ66" i="10" s="1"/>
  <c r="AJ65" i="10" s="1"/>
  <c r="AF64" i="1"/>
  <c r="AH65" i="1"/>
  <c r="AH22" i="2"/>
  <c r="AH101" i="1"/>
  <c r="AH69" i="10"/>
  <c r="AH68" i="10" s="1"/>
  <c r="AJ70" i="10"/>
  <c r="AJ69" i="10" s="1"/>
  <c r="AJ68" i="10" s="1"/>
  <c r="AF22" i="9"/>
  <c r="AF152" i="1" s="1"/>
  <c r="AF83" i="1" s="1"/>
  <c r="AH66" i="9"/>
  <c r="AF65" i="9"/>
  <c r="AF64" i="9" s="1"/>
  <c r="AH31" i="7"/>
  <c r="AH17" i="7" s="1"/>
  <c r="AJ32" i="7"/>
  <c r="AH132" i="1"/>
  <c r="AD18" i="12"/>
  <c r="AD183" i="1"/>
  <c r="AD182" i="1" s="1"/>
  <c r="AL37" i="11"/>
  <c r="AK36" i="11"/>
  <c r="AB166" i="1"/>
  <c r="AB158" i="1" s="1"/>
  <c r="AB88" i="1"/>
  <c r="AH97" i="10"/>
  <c r="AF96" i="10"/>
  <c r="AF95" i="10" s="1"/>
  <c r="AD150" i="1"/>
  <c r="AD148" i="1" s="1"/>
  <c r="AD18" i="9"/>
  <c r="AK27" i="9"/>
  <c r="AL53" i="9"/>
  <c r="AK50" i="9"/>
  <c r="AH35" i="12"/>
  <c r="AF34" i="12"/>
  <c r="AF33" i="12" s="1"/>
  <c r="AH19" i="3"/>
  <c r="AF105" i="1"/>
  <c r="AF20" i="6"/>
  <c r="AD19" i="6"/>
  <c r="AD18" i="6" s="1"/>
  <c r="AD120" i="1"/>
  <c r="AD119" i="1" s="1"/>
  <c r="AD118" i="1" s="1"/>
  <c r="AH63" i="10"/>
  <c r="AH62" i="10" s="1"/>
  <c r="AJ64" i="10"/>
  <c r="AJ63" i="10" s="1"/>
  <c r="AJ62" i="10" s="1"/>
  <c r="AH26" i="3"/>
  <c r="AF25" i="3"/>
  <c r="AF24" i="3" s="1"/>
  <c r="W85" i="1"/>
  <c r="AH18" i="13"/>
  <c r="AH17" i="13" s="1"/>
  <c r="AJ20" i="13"/>
  <c r="AH193" i="1"/>
  <c r="AH191" i="1" s="1"/>
  <c r="AH190" i="1" s="1"/>
  <c r="AM21" i="9"/>
  <c r="AM56" i="9"/>
  <c r="AM55" i="9" s="1"/>
  <c r="AH18" i="4"/>
  <c r="AH17" i="4" s="1"/>
  <c r="AH112" i="1"/>
  <c r="AH111" i="1" s="1"/>
  <c r="AH110" i="1" s="1"/>
  <c r="AD111" i="1"/>
  <c r="AD110" i="1" s="1"/>
  <c r="AD25" i="11"/>
  <c r="AD176" i="1"/>
  <c r="AH51" i="10"/>
  <c r="AJ52" i="10"/>
  <c r="AJ51" i="10" s="1"/>
  <c r="AF82" i="1"/>
  <c r="Z72" i="1"/>
  <c r="Z221" i="1" s="1"/>
  <c r="Z222" i="1"/>
  <c r="AH90" i="10"/>
  <c r="AH89" i="10" s="1"/>
  <c r="AJ91" i="10"/>
  <c r="AJ90" i="10" s="1"/>
  <c r="AJ89" i="10" s="1"/>
  <c r="AD94" i="1"/>
  <c r="AH23" i="4"/>
  <c r="AH22" i="4" s="1"/>
  <c r="AH113" i="1" s="1"/>
  <c r="AH77" i="1" s="1"/>
  <c r="AF22" i="4"/>
  <c r="AF113" i="1" s="1"/>
  <c r="AF77" i="1" s="1"/>
  <c r="AJ56" i="8"/>
  <c r="AH55" i="8"/>
  <c r="AH38" i="12"/>
  <c r="AF37" i="12"/>
  <c r="AF36" i="12" s="1"/>
  <c r="AF19" i="12"/>
  <c r="AB73" i="1"/>
  <c r="AB93" i="1"/>
  <c r="AH21" i="8"/>
  <c r="AH140" i="1" s="1"/>
  <c r="AJ57" i="8"/>
  <c r="AJ21" i="8" s="1"/>
  <c r="AJ140" i="1" s="1"/>
  <c r="AF24" i="1"/>
  <c r="AF27" i="10"/>
  <c r="AH107" i="10"/>
  <c r="AF106" i="10"/>
  <c r="AF105" i="10" s="1"/>
  <c r="AF22" i="8"/>
  <c r="AF141" i="1" s="1"/>
  <c r="AH33" i="8"/>
  <c r="AF32" i="8"/>
  <c r="AF31" i="8" s="1"/>
  <c r="AH23" i="3"/>
  <c r="AF109" i="1"/>
  <c r="AH21" i="13"/>
  <c r="AJ22" i="13"/>
  <c r="AH195" i="1"/>
  <c r="AH194" i="1" s="1"/>
  <c r="AD79" i="1"/>
  <c r="AD198" i="1"/>
  <c r="AD197" i="1" s="1"/>
  <c r="AH29" i="15"/>
  <c r="AF28" i="15"/>
  <c r="AF17" i="15" s="1"/>
  <c r="AF214" i="1"/>
  <c r="AF213" i="1" s="1"/>
  <c r="AF206" i="1" s="1"/>
  <c r="AH41" i="12"/>
  <c r="AF23" i="12"/>
  <c r="AF40" i="12"/>
  <c r="AH29" i="6"/>
  <c r="AF28" i="6"/>
  <c r="AF27" i="6" s="1"/>
  <c r="AB170" i="1"/>
  <c r="AH27" i="8"/>
  <c r="AH146" i="1" s="1"/>
  <c r="AH51" i="8"/>
  <c r="AJ52" i="8"/>
  <c r="Z85" i="1"/>
  <c r="Z223" i="1" s="1"/>
  <c r="Z136" i="1"/>
  <c r="AH19" i="2"/>
  <c r="AF18" i="2"/>
  <c r="AF17" i="2" s="1"/>
  <c r="AF95" i="1"/>
  <c r="Z86" i="1"/>
  <c r="AJ21" i="6"/>
  <c r="AJ121" i="1" s="1"/>
  <c r="AH121" i="1"/>
  <c r="AH21" i="9"/>
  <c r="AH151" i="1" s="1"/>
  <c r="AJ57" i="9"/>
  <c r="AJ21" i="9" s="1"/>
  <c r="AJ151" i="1" s="1"/>
  <c r="AF18" i="4"/>
  <c r="AF17" i="4" s="1"/>
  <c r="AF112" i="1"/>
  <c r="AF111" i="1" s="1"/>
  <c r="AF110" i="1" s="1"/>
  <c r="AB91" i="1"/>
  <c r="AB143" i="1"/>
  <c r="AF54" i="8"/>
  <c r="AJ37" i="10"/>
  <c r="AH23" i="10"/>
  <c r="AH163" i="1" s="1"/>
  <c r="AH94" i="10"/>
  <c r="AF93" i="10"/>
  <c r="AF92" i="10" s="1"/>
  <c r="AB76" i="1"/>
  <c r="AB74" i="1" s="1"/>
  <c r="AH30" i="12"/>
  <c r="AH26" i="12" s="1"/>
  <c r="AJ31" i="12"/>
  <c r="AH24" i="12"/>
  <c r="AH188" i="1" s="1"/>
  <c r="AF22" i="3"/>
  <c r="AD108" i="1"/>
  <c r="AF20" i="14"/>
  <c r="AF18" i="14" s="1"/>
  <c r="AF17" i="14" s="1"/>
  <c r="AH21" i="14"/>
  <c r="AF201" i="1"/>
  <c r="AF200" i="1" s="1"/>
  <c r="AH41" i="9"/>
  <c r="AH40" i="9" s="1"/>
  <c r="AJ42" i="9"/>
  <c r="AJ41" i="9" s="1"/>
  <c r="AJ40" i="9" s="1"/>
  <c r="AD26" i="10"/>
  <c r="AD167" i="1"/>
  <c r="AI49" i="1"/>
  <c r="AI47" i="1" s="1"/>
  <c r="AI46" i="1" s="1"/>
  <c r="AI25" i="1" s="1"/>
  <c r="AJ49" i="1"/>
  <c r="AJ47" i="1" s="1"/>
  <c r="AJ46" i="1" s="1"/>
  <c r="AH47" i="1"/>
  <c r="AH46" i="1" s="1"/>
  <c r="AH25" i="1" s="1"/>
  <c r="AH35" i="10"/>
  <c r="AF20" i="10"/>
  <c r="AF34" i="10"/>
  <c r="AF33" i="10" s="1"/>
  <c r="AK82" i="1"/>
  <c r="AK148" i="1"/>
  <c r="AL22" i="11"/>
  <c r="AM38" i="11"/>
  <c r="AM22" i="11" s="1"/>
  <c r="AD22" i="12"/>
  <c r="AD187" i="1"/>
  <c r="AD186" i="1" s="1"/>
  <c r="AD24" i="8"/>
  <c r="AD17" i="8" s="1"/>
  <c r="AD144" i="1"/>
  <c r="AB20" i="11"/>
  <c r="AH20" i="3"/>
  <c r="AF106" i="1"/>
  <c r="AJ34" i="8"/>
  <c r="AD18" i="3"/>
  <c r="AD17" i="3" s="1"/>
  <c r="AL151" i="1"/>
  <c r="AL18" i="9"/>
  <c r="AH28" i="3"/>
  <c r="AH27" i="3" s="1"/>
  <c r="AJ29" i="3"/>
  <c r="AJ28" i="3" s="1"/>
  <c r="AJ27" i="3" s="1"/>
  <c r="AB17" i="12"/>
  <c r="Z154" i="1"/>
  <c r="Z147" i="1" s="1"/>
  <c r="Z90" i="1"/>
  <c r="AF23" i="10"/>
  <c r="AF163" i="1" s="1"/>
  <c r="AF81" i="1" s="1"/>
  <c r="AJ45" i="8"/>
  <c r="AJ44" i="8" s="1"/>
  <c r="AJ41" i="8" s="1"/>
  <c r="AH44" i="8"/>
  <c r="AB78" i="1"/>
  <c r="AD17" i="14"/>
  <c r="AF23" i="6"/>
  <c r="AH23" i="6" s="1"/>
  <c r="AJ23" i="6" s="1"/>
  <c r="AD22" i="6"/>
  <c r="AF22" i="6" s="1"/>
  <c r="AH22" i="6" s="1"/>
  <c r="AJ22" i="6" s="1"/>
  <c r="AD19" i="10"/>
  <c r="AD18" i="10" s="1"/>
  <c r="AD160" i="1"/>
  <c r="AD159" i="1" s="1"/>
  <c r="AH29" i="10"/>
  <c r="AH169" i="1" s="1"/>
  <c r="AH103" i="10"/>
  <c r="AJ104" i="10"/>
  <c r="AK21" i="11"/>
  <c r="AK20" i="11" s="1"/>
  <c r="AK172" i="1"/>
  <c r="AF46" i="8"/>
  <c r="AH41" i="8"/>
  <c r="AB87" i="1"/>
  <c r="AB175" i="1"/>
  <c r="AH40" i="8"/>
  <c r="AF39" i="8"/>
  <c r="AF36" i="8" s="1"/>
  <c r="AF25" i="8"/>
  <c r="AH84" i="10"/>
  <c r="AH83" i="10" s="1"/>
  <c r="AJ85" i="10"/>
  <c r="AJ84" i="10" s="1"/>
  <c r="AJ83" i="10" s="1"/>
  <c r="AF98" i="1"/>
  <c r="AF99" i="10"/>
  <c r="AF98" i="10" s="1"/>
  <c r="AH100" i="10"/>
  <c r="AF88" i="1" l="1"/>
  <c r="AH37" i="12"/>
  <c r="AJ38" i="12"/>
  <c r="AH19" i="12"/>
  <c r="AH20" i="6"/>
  <c r="AF19" i="6"/>
  <c r="AF18" i="6" s="1"/>
  <c r="AF120" i="1"/>
  <c r="AF119" i="1" s="1"/>
  <c r="AF118" i="1" s="1"/>
  <c r="AH64" i="1"/>
  <c r="AI65" i="1"/>
  <c r="AI64" i="1" s="1"/>
  <c r="AI59" i="1" s="1"/>
  <c r="AI223" i="1" s="1"/>
  <c r="AJ20" i="3"/>
  <c r="AJ106" i="1" s="1"/>
  <c r="AH106" i="1"/>
  <c r="AM21" i="11"/>
  <c r="AM20" i="11" s="1"/>
  <c r="AM172" i="1"/>
  <c r="AH93" i="10"/>
  <c r="AH92" i="10" s="1"/>
  <c r="AJ94" i="10"/>
  <c r="AJ93" i="10" s="1"/>
  <c r="AJ92" i="10" s="1"/>
  <c r="AJ23" i="3"/>
  <c r="AJ109" i="1" s="1"/>
  <c r="AH109" i="1"/>
  <c r="W223" i="1"/>
  <c r="W72" i="1"/>
  <c r="W221" i="1" s="1"/>
  <c r="AF104" i="1"/>
  <c r="AF103" i="1" s="1"/>
  <c r="AD76" i="1"/>
  <c r="AJ38" i="11"/>
  <c r="AJ22" i="11" s="1"/>
  <c r="AH22" i="11"/>
  <c r="AJ149" i="1"/>
  <c r="AJ155" i="1"/>
  <c r="AK24" i="9"/>
  <c r="AK17" i="9" s="1"/>
  <c r="AK157" i="1"/>
  <c r="AH58" i="10"/>
  <c r="AH57" i="10" s="1"/>
  <c r="AJ59" i="10"/>
  <c r="AH24" i="10"/>
  <c r="AH164" i="1" s="1"/>
  <c r="AH82" i="1" s="1"/>
  <c r="AD158" i="1"/>
  <c r="AL21" i="11"/>
  <c r="AL20" i="11" s="1"/>
  <c r="AL172" i="1"/>
  <c r="AI24" i="1"/>
  <c r="AI221" i="1" s="1"/>
  <c r="AI222" i="1"/>
  <c r="AH81" i="1"/>
  <c r="AH18" i="2"/>
  <c r="AH17" i="2" s="1"/>
  <c r="AH95" i="1"/>
  <c r="AH28" i="6"/>
  <c r="AH27" i="6" s="1"/>
  <c r="AJ29" i="6"/>
  <c r="AJ28" i="6" s="1"/>
  <c r="AJ27" i="6" s="1"/>
  <c r="AJ29" i="15"/>
  <c r="AH28" i="15"/>
  <c r="AH17" i="15" s="1"/>
  <c r="AH214" i="1"/>
  <c r="AH213" i="1" s="1"/>
  <c r="AH206" i="1" s="1"/>
  <c r="AJ55" i="8"/>
  <c r="AH22" i="9"/>
  <c r="AH152" i="1" s="1"/>
  <c r="AH83" i="1" s="1"/>
  <c r="AH65" i="9"/>
  <c r="AH64" i="9" s="1"/>
  <c r="AJ66" i="9"/>
  <c r="AF21" i="11"/>
  <c r="AF20" i="11" s="1"/>
  <c r="AF172" i="1"/>
  <c r="AF171" i="1" s="1"/>
  <c r="AF170" i="1" s="1"/>
  <c r="AH20" i="9"/>
  <c r="AJ30" i="9"/>
  <c r="AH29" i="9"/>
  <c r="AH28" i="9" s="1"/>
  <c r="AD78" i="1"/>
  <c r="AF94" i="1"/>
  <c r="AJ60" i="8"/>
  <c r="AH26" i="8"/>
  <c r="AH59" i="8"/>
  <c r="AH54" i="8" s="1"/>
  <c r="AH145" i="1"/>
  <c r="AH20" i="14"/>
  <c r="AH18" i="14" s="1"/>
  <c r="AJ21" i="14"/>
  <c r="AH201" i="1"/>
  <c r="AH200" i="1" s="1"/>
  <c r="AD166" i="1"/>
  <c r="AD88" i="1"/>
  <c r="AH18" i="3"/>
  <c r="AH17" i="3" s="1"/>
  <c r="AJ19" i="3"/>
  <c r="AH105" i="1"/>
  <c r="AL36" i="11"/>
  <c r="AM37" i="11"/>
  <c r="AM36" i="11" s="1"/>
  <c r="AF150" i="1"/>
  <c r="AF148" i="1" s="1"/>
  <c r="AF18" i="9"/>
  <c r="AD181" i="1"/>
  <c r="AF27" i="9"/>
  <c r="AH53" i="9"/>
  <c r="AF50" i="9"/>
  <c r="AJ19" i="8"/>
  <c r="AJ47" i="8"/>
  <c r="AF24" i="8"/>
  <c r="AF144" i="1"/>
  <c r="AK171" i="1"/>
  <c r="AK170" i="1" s="1"/>
  <c r="AK76" i="1"/>
  <c r="AK74" i="1" s="1"/>
  <c r="AD91" i="1"/>
  <c r="AD143" i="1"/>
  <c r="AD136" i="1" s="1"/>
  <c r="AJ30" i="12"/>
  <c r="AJ26" i="12" s="1"/>
  <c r="AJ27" i="8"/>
  <c r="AJ146" i="1" s="1"/>
  <c r="AJ51" i="8"/>
  <c r="AF22" i="12"/>
  <c r="AF187" i="1"/>
  <c r="AB72" i="1"/>
  <c r="AB221" i="1" s="1"/>
  <c r="AB222" i="1"/>
  <c r="AM151" i="1"/>
  <c r="AM18" i="9"/>
  <c r="AH34" i="12"/>
  <c r="AH33" i="12" s="1"/>
  <c r="AJ35" i="12"/>
  <c r="AJ34" i="12" s="1"/>
  <c r="AJ33" i="12" s="1"/>
  <c r="AH96" i="10"/>
  <c r="AH95" i="10" s="1"/>
  <c r="AJ97" i="10"/>
  <c r="AJ96" i="10" s="1"/>
  <c r="AJ95" i="10" s="1"/>
  <c r="AD17" i="12"/>
  <c r="AB154" i="1"/>
  <c r="AB147" i="1" s="1"/>
  <c r="AB90" i="1"/>
  <c r="AB86" i="1" s="1"/>
  <c r="AD157" i="1"/>
  <c r="AD24" i="9"/>
  <c r="AD17" i="9" s="1"/>
  <c r="AH138" i="1"/>
  <c r="AH59" i="1"/>
  <c r="AJ60" i="1"/>
  <c r="AH22" i="3"/>
  <c r="AF108" i="1"/>
  <c r="AH32" i="8"/>
  <c r="AH31" i="8" s="1"/>
  <c r="AJ33" i="8"/>
  <c r="AH22" i="8"/>
  <c r="AH141" i="1" s="1"/>
  <c r="AJ26" i="3"/>
  <c r="AJ25" i="3" s="1"/>
  <c r="AJ24" i="3" s="1"/>
  <c r="AH25" i="3"/>
  <c r="AH24" i="3" s="1"/>
  <c r="AH21" i="3"/>
  <c r="AF107" i="1"/>
  <c r="AF78" i="1" s="1"/>
  <c r="AL82" i="1"/>
  <c r="AL148" i="1"/>
  <c r="AF19" i="10"/>
  <c r="AF18" i="10" s="1"/>
  <c r="AF160" i="1"/>
  <c r="AF159" i="1" s="1"/>
  <c r="AF158" i="1" s="1"/>
  <c r="AB136" i="1"/>
  <c r="AB85" i="1"/>
  <c r="AB223" i="1" s="1"/>
  <c r="AH23" i="12"/>
  <c r="AH40" i="12"/>
  <c r="AJ41" i="12"/>
  <c r="AJ21" i="13"/>
  <c r="AJ195" i="1"/>
  <c r="AJ194" i="1" s="1"/>
  <c r="AH27" i="10"/>
  <c r="AJ107" i="10"/>
  <c r="AH106" i="10"/>
  <c r="AH105" i="10" s="1"/>
  <c r="AF18" i="12"/>
  <c r="AF183" i="1"/>
  <c r="AF182" i="1" s="1"/>
  <c r="AD93" i="1"/>
  <c r="AD73" i="1"/>
  <c r="AH131" i="1"/>
  <c r="AH124" i="1" s="1"/>
  <c r="AH98" i="1"/>
  <c r="AH49" i="10"/>
  <c r="AH48" i="10" s="1"/>
  <c r="AH47" i="10" s="1"/>
  <c r="AJ50" i="10"/>
  <c r="AJ49" i="10" s="1"/>
  <c r="AJ48" i="10" s="1"/>
  <c r="AJ47" i="10" s="1"/>
  <c r="AJ25" i="14"/>
  <c r="AJ24" i="14" s="1"/>
  <c r="AL25" i="14"/>
  <c r="AL24" i="14" s="1"/>
  <c r="AL17" i="14" s="1"/>
  <c r="AH24" i="14"/>
  <c r="AF137" i="1"/>
  <c r="AH37" i="11"/>
  <c r="AF36" i="11"/>
  <c r="AJ100" i="10"/>
  <c r="AJ99" i="10" s="1"/>
  <c r="AJ98" i="10" s="1"/>
  <c r="AH99" i="10"/>
  <c r="AH98" i="10" s="1"/>
  <c r="AH39" i="8"/>
  <c r="AH36" i="8" s="1"/>
  <c r="AJ40" i="8"/>
  <c r="AH25" i="8"/>
  <c r="AJ29" i="10"/>
  <c r="AJ169" i="1" s="1"/>
  <c r="AJ103" i="10"/>
  <c r="AH20" i="10"/>
  <c r="AH34" i="10"/>
  <c r="AH33" i="10" s="1"/>
  <c r="AJ35" i="10"/>
  <c r="AF79" i="1"/>
  <c r="AF198" i="1"/>
  <c r="AF197" i="1" s="1"/>
  <c r="AF26" i="10"/>
  <c r="AF167" i="1"/>
  <c r="AF166" i="1" s="1"/>
  <c r="AD75" i="1"/>
  <c r="AD74" i="1" s="1"/>
  <c r="AD87" i="1"/>
  <c r="AD175" i="1"/>
  <c r="AD170" i="1" s="1"/>
  <c r="AJ18" i="13"/>
  <c r="AJ193" i="1"/>
  <c r="AJ191" i="1" s="1"/>
  <c r="AJ190" i="1" s="1"/>
  <c r="AL27" i="9"/>
  <c r="AM53" i="9"/>
  <c r="AL50" i="9"/>
  <c r="AJ31" i="7"/>
  <c r="AJ17" i="7" s="1"/>
  <c r="AJ132" i="1"/>
  <c r="AF18" i="8"/>
  <c r="AF17" i="8" s="1"/>
  <c r="AD20" i="11"/>
  <c r="AF73" i="1" l="1"/>
  <c r="AF93" i="1"/>
  <c r="AF186" i="1"/>
  <c r="AF87" i="1"/>
  <c r="AF157" i="1"/>
  <c r="AF24" i="9"/>
  <c r="AF17" i="9" s="1"/>
  <c r="AL171" i="1"/>
  <c r="AL170" i="1" s="1"/>
  <c r="AL76" i="1"/>
  <c r="AL74" i="1" s="1"/>
  <c r="AJ21" i="11"/>
  <c r="AJ20" i="11" s="1"/>
  <c r="AJ172" i="1"/>
  <c r="AJ171" i="1" s="1"/>
  <c r="AJ170" i="1" s="1"/>
  <c r="AJ37" i="12"/>
  <c r="AJ19" i="12"/>
  <c r="AF136" i="1"/>
  <c r="AH26" i="10"/>
  <c r="AH167" i="1"/>
  <c r="AF75" i="1"/>
  <c r="AJ22" i="9"/>
  <c r="AJ152" i="1" s="1"/>
  <c r="AJ83" i="1" s="1"/>
  <c r="AJ65" i="9"/>
  <c r="AJ64" i="9" s="1"/>
  <c r="AJ17" i="13"/>
  <c r="AJ20" i="10"/>
  <c r="AJ34" i="10"/>
  <c r="AJ33" i="10" s="1"/>
  <c r="AJ22" i="8"/>
  <c r="AJ141" i="1" s="1"/>
  <c r="AJ32" i="8"/>
  <c r="AJ31" i="8" s="1"/>
  <c r="AH137" i="1"/>
  <c r="AJ23" i="10"/>
  <c r="AJ163" i="1" s="1"/>
  <c r="AJ81" i="1" s="1"/>
  <c r="AK90" i="1"/>
  <c r="AK86" i="1" s="1"/>
  <c r="AK154" i="1"/>
  <c r="AJ65" i="1"/>
  <c r="AJ64" i="1" s="1"/>
  <c r="AJ59" i="1" s="1"/>
  <c r="AH36" i="12"/>
  <c r="AJ105" i="1"/>
  <c r="AH21" i="11"/>
  <c r="AH20" i="11" s="1"/>
  <c r="AH172" i="1"/>
  <c r="AH171" i="1" s="1"/>
  <c r="AH170" i="1" s="1"/>
  <c r="AJ131" i="1"/>
  <c r="AJ124" i="1" s="1"/>
  <c r="AD86" i="1"/>
  <c r="AH19" i="10"/>
  <c r="AH18" i="10" s="1"/>
  <c r="AH160" i="1"/>
  <c r="AH159" i="1" s="1"/>
  <c r="AF76" i="1"/>
  <c r="AJ23" i="12"/>
  <c r="AJ40" i="12"/>
  <c r="AJ59" i="8"/>
  <c r="AJ54" i="8" s="1"/>
  <c r="AJ26" i="8"/>
  <c r="AJ145" i="1"/>
  <c r="AJ20" i="9"/>
  <c r="AJ29" i="9"/>
  <c r="AJ28" i="9" s="1"/>
  <c r="AM171" i="1"/>
  <c r="AM170" i="1" s="1"/>
  <c r="AM76" i="1"/>
  <c r="AD85" i="1"/>
  <c r="AD223" i="1" s="1"/>
  <c r="AL157" i="1"/>
  <c r="AL24" i="9"/>
  <c r="AL17" i="9" s="1"/>
  <c r="AH18" i="12"/>
  <c r="AH183" i="1"/>
  <c r="AH182" i="1" s="1"/>
  <c r="AH18" i="8"/>
  <c r="AF91" i="1"/>
  <c r="AF143" i="1"/>
  <c r="AH75" i="1"/>
  <c r="AH94" i="1"/>
  <c r="AH27" i="9"/>
  <c r="AJ53" i="9"/>
  <c r="AH50" i="9"/>
  <c r="AJ28" i="15"/>
  <c r="AJ17" i="15" s="1"/>
  <c r="AJ214" i="1"/>
  <c r="AJ213" i="1" s="1"/>
  <c r="AJ206" i="1" s="1"/>
  <c r="AD222" i="1"/>
  <c r="AJ46" i="8"/>
  <c r="AH79" i="1"/>
  <c r="AH198" i="1"/>
  <c r="AH197" i="1" s="1"/>
  <c r="AH150" i="1"/>
  <c r="AH148" i="1" s="1"/>
  <c r="AH18" i="9"/>
  <c r="AF17" i="12"/>
  <c r="AH22" i="12"/>
  <c r="AH187" i="1"/>
  <c r="AJ21" i="3"/>
  <c r="AJ107" i="1" s="1"/>
  <c r="AH107" i="1"/>
  <c r="AK73" i="1"/>
  <c r="AM148" i="1"/>
  <c r="AM82" i="1"/>
  <c r="AJ24" i="12"/>
  <c r="AJ188" i="1" s="1"/>
  <c r="AJ18" i="8"/>
  <c r="AJ138" i="1"/>
  <c r="AJ137" i="1" s="1"/>
  <c r="AJ20" i="14"/>
  <c r="AJ18" i="14" s="1"/>
  <c r="AJ17" i="14" s="1"/>
  <c r="AJ201" i="1"/>
  <c r="AJ200" i="1" s="1"/>
  <c r="AJ24" i="10"/>
  <c r="AJ164" i="1" s="1"/>
  <c r="AJ82" i="1" s="1"/>
  <c r="AJ58" i="10"/>
  <c r="AJ57" i="10" s="1"/>
  <c r="AJ39" i="8"/>
  <c r="AJ36" i="8" s="1"/>
  <c r="AJ25" i="8"/>
  <c r="AJ27" i="10"/>
  <c r="AJ106" i="10"/>
  <c r="AJ105" i="10" s="1"/>
  <c r="AF181" i="1"/>
  <c r="AJ22" i="3"/>
  <c r="AJ108" i="1" s="1"/>
  <c r="AH108" i="1"/>
  <c r="AD154" i="1"/>
  <c r="AD147" i="1" s="1"/>
  <c r="AD90" i="1"/>
  <c r="AM27" i="9"/>
  <c r="AM50" i="9"/>
  <c r="AH24" i="8"/>
  <c r="AH144" i="1"/>
  <c r="AJ37" i="11"/>
  <c r="AJ36" i="11" s="1"/>
  <c r="AH36" i="11"/>
  <c r="AH104" i="1"/>
  <c r="AH17" i="14"/>
  <c r="AJ20" i="6"/>
  <c r="AH19" i="6"/>
  <c r="AH18" i="6" s="1"/>
  <c r="AH120" i="1"/>
  <c r="AH119" i="1" s="1"/>
  <c r="AH118" i="1" s="1"/>
  <c r="AH24" i="1"/>
  <c r="AJ24" i="1" l="1"/>
  <c r="AM74" i="1"/>
  <c r="AK85" i="1"/>
  <c r="AK223" i="1" s="1"/>
  <c r="AK147" i="1"/>
  <c r="AJ18" i="12"/>
  <c r="AJ17" i="12" s="1"/>
  <c r="AJ183" i="1"/>
  <c r="AJ182" i="1" s="1"/>
  <c r="AF154" i="1"/>
  <c r="AF147" i="1" s="1"/>
  <c r="AF90" i="1"/>
  <c r="AD72" i="1"/>
  <c r="AD221" i="1" s="1"/>
  <c r="AJ19" i="10"/>
  <c r="AJ160" i="1"/>
  <c r="AJ159" i="1" s="1"/>
  <c r="AJ19" i="6"/>
  <c r="AJ18" i="6" s="1"/>
  <c r="AJ120" i="1"/>
  <c r="AL73" i="1"/>
  <c r="AM73" i="1"/>
  <c r="AJ36" i="12"/>
  <c r="AF86" i="1"/>
  <c r="AH93" i="1"/>
  <c r="AH73" i="1"/>
  <c r="AH76" i="1"/>
  <c r="AH91" i="1"/>
  <c r="AH143" i="1"/>
  <c r="AH17" i="8"/>
  <c r="AJ22" i="12"/>
  <c r="AJ187" i="1"/>
  <c r="AK222" i="1"/>
  <c r="AM157" i="1"/>
  <c r="AM24" i="9"/>
  <c r="AM17" i="9" s="1"/>
  <c r="AJ79" i="1"/>
  <c r="AJ198" i="1"/>
  <c r="AJ197" i="1" s="1"/>
  <c r="AH78" i="1"/>
  <c r="AH74" i="1" s="1"/>
  <c r="AJ27" i="9"/>
  <c r="AJ50" i="9"/>
  <c r="AF74" i="1"/>
  <c r="AL154" i="1"/>
  <c r="AL90" i="1"/>
  <c r="AL86" i="1" s="1"/>
  <c r="AJ78" i="1"/>
  <c r="AH157" i="1"/>
  <c r="AH24" i="9"/>
  <c r="AH17" i="12"/>
  <c r="AJ150" i="1"/>
  <c r="AJ148" i="1" s="1"/>
  <c r="AJ18" i="9"/>
  <c r="AH158" i="1"/>
  <c r="AJ104" i="1"/>
  <c r="AJ75" i="1"/>
  <c r="AH166" i="1"/>
  <c r="AH88" i="1"/>
  <c r="AH17" i="9"/>
  <c r="AH103" i="1"/>
  <c r="AJ26" i="10"/>
  <c r="AJ167" i="1"/>
  <c r="AJ24" i="8"/>
  <c r="AJ17" i="8" s="1"/>
  <c r="AJ144" i="1"/>
  <c r="AH186" i="1"/>
  <c r="AH181" i="1" s="1"/>
  <c r="AH87" i="1"/>
  <c r="AJ18" i="3"/>
  <c r="AJ17" i="3" s="1"/>
  <c r="AF222" i="1"/>
  <c r="AJ166" i="1" l="1"/>
  <c r="AJ88" i="1"/>
  <c r="AJ18" i="10"/>
  <c r="AJ74" i="1"/>
  <c r="AJ17" i="9"/>
  <c r="AL85" i="1"/>
  <c r="AL223" i="1" s="1"/>
  <c r="AL147" i="1"/>
  <c r="AM222" i="1"/>
  <c r="AJ157" i="1"/>
  <c r="AJ24" i="9"/>
  <c r="AH86" i="1"/>
  <c r="AF85" i="1"/>
  <c r="AJ186" i="1"/>
  <c r="AJ181" i="1" s="1"/>
  <c r="AJ87" i="1"/>
  <c r="AH136" i="1"/>
  <c r="AM154" i="1"/>
  <c r="AM90" i="1"/>
  <c r="AM86" i="1" s="1"/>
  <c r="AL222" i="1"/>
  <c r="AH222" i="1"/>
  <c r="AJ119" i="1"/>
  <c r="AJ118" i="1" s="1"/>
  <c r="AJ76" i="1"/>
  <c r="AJ158" i="1"/>
  <c r="AJ103" i="1"/>
  <c r="AJ73" i="1"/>
  <c r="AJ91" i="1"/>
  <c r="AJ143" i="1"/>
  <c r="AH154" i="1"/>
  <c r="AH147" i="1" s="1"/>
  <c r="AH90" i="1"/>
  <c r="AK72" i="1"/>
  <c r="AK221" i="1" s="1"/>
  <c r="AF223" i="1" l="1"/>
  <c r="AF72" i="1"/>
  <c r="AF221" i="1" s="1"/>
  <c r="AJ222" i="1"/>
  <c r="AL72" i="1"/>
  <c r="AL221" i="1" s="1"/>
  <c r="AM85" i="1"/>
  <c r="AM147" i="1"/>
  <c r="AJ90" i="1"/>
  <c r="AJ86" i="1" s="1"/>
  <c r="AJ154" i="1"/>
  <c r="AJ147" i="1" s="1"/>
  <c r="AJ136" i="1"/>
  <c r="AJ85" i="1"/>
  <c r="AJ223" i="1" s="1"/>
  <c r="AH85" i="1"/>
  <c r="AM223" i="1" l="1"/>
  <c r="AM72" i="1"/>
  <c r="AM221" i="1" s="1"/>
  <c r="AJ72" i="1"/>
  <c r="AJ221" i="1" s="1"/>
  <c r="AH223" i="1"/>
  <c r="AH72" i="1"/>
  <c r="AH221" i="1" s="1"/>
</calcChain>
</file>

<file path=xl/sharedStrings.xml><?xml version="1.0" encoding="utf-8"?>
<sst xmlns="http://schemas.openxmlformats.org/spreadsheetml/2006/main" count="1354" uniqueCount="321">
  <si>
    <t xml:space="preserve">      Anexa nr. 1</t>
  </si>
  <si>
    <t>PROIECT</t>
  </si>
  <si>
    <t>Propuneri rectificare</t>
  </si>
  <si>
    <t>Buget de venituri şi cheltuieli</t>
  </si>
  <si>
    <t xml:space="preserve"> pe anul 2016</t>
  </si>
  <si>
    <t>mii lei</t>
  </si>
  <si>
    <t>Nr.</t>
  </si>
  <si>
    <t>Denumirea indicatorilor</t>
  </si>
  <si>
    <t>Buget iniţial 2015</t>
  </si>
  <si>
    <t>Buget 2015 definitiv</t>
  </si>
  <si>
    <t>Execuţie 2015</t>
  </si>
  <si>
    <t>Propuneri  ordonatori 2016</t>
  </si>
  <si>
    <t>Propuneri Buget 2016</t>
  </si>
  <si>
    <t>din care:</t>
  </si>
  <si>
    <t>Buget 2015 conform HCL 31/12.02.2015</t>
  </si>
  <si>
    <t xml:space="preserve">  Influenţe                   +/-</t>
  </si>
  <si>
    <t>Buget 2015 conform HCL 83/26.03.2015</t>
  </si>
  <si>
    <t>Influenţe              +/-</t>
  </si>
  <si>
    <t>Buget 2015 conform HCL 184/30.04.2015</t>
  </si>
  <si>
    <t>Buget 2015 conform HCL 166/18.05.2015</t>
  </si>
  <si>
    <t>Influenţe         +/-</t>
  </si>
  <si>
    <t>Buget 2015 conform HCL 241/30.07.2015</t>
  </si>
  <si>
    <t>Buget 2015 conform HCL 276/27.08.2015</t>
  </si>
  <si>
    <t>Buget 2015 conform HCL 311/24.09.2015</t>
  </si>
  <si>
    <t>Buget 2015 conform HCL 347/29.10.2015</t>
  </si>
  <si>
    <t>Influenţe  conform Disp. Primar 7425/23.10.2014       +/-</t>
  </si>
  <si>
    <t>Buget 2015 conform HCL 396/26.11.2015</t>
  </si>
  <si>
    <t>Buget 2015 conform HCL 443/11.12.2015</t>
  </si>
  <si>
    <t>Buget după rectificare</t>
  </si>
  <si>
    <t>Buget 2014 conform HCL 632/18.12.2014</t>
  </si>
  <si>
    <t>Buget 2014 conform HCL 683/19.12.2014</t>
  </si>
  <si>
    <t>Estimări 2017</t>
  </si>
  <si>
    <t>Estimări 2018</t>
  </si>
  <si>
    <t>Estimări 2019</t>
  </si>
  <si>
    <t>crt.</t>
  </si>
  <si>
    <t>Plăţi  restante 2015</t>
  </si>
  <si>
    <t>VENITURI TOTAL, din care:</t>
  </si>
  <si>
    <t>Secţiunea de funcţionare, total, din care:</t>
  </si>
  <si>
    <t>I. Venituri proprii, total, din care:</t>
  </si>
  <si>
    <t xml:space="preserve"> * Venituri din impozite şi taxe </t>
  </si>
  <si>
    <t xml:space="preserve"> * Donaţii şi sponsorizări</t>
  </si>
  <si>
    <t xml:space="preserve"> * Sume alocate de Direcţia de Sănătate Publică pentru finanţarea cabinetelor medicale şi de medicină dentară din unităţile de învăţământ din Municipiul Craiova</t>
  </si>
  <si>
    <t>II. Cote şi sume  din impozitul pe venit, total, din care:</t>
  </si>
  <si>
    <t xml:space="preserve">   - cote defalcate din impozitul pe venit (41,75%)</t>
  </si>
  <si>
    <t xml:space="preserve">   - sume alocate din cotele defalcate din impozitul pe venit  pentru echilibrarea bugetelor locale </t>
  </si>
  <si>
    <t xml:space="preserve">   - sume alocate din cotele defalcate din impozitul pe venit  pentru echilibrarea bugetelor locale  primite de la Consiliul Judeţean</t>
  </si>
  <si>
    <t>III. Sume defalcate din taxa pe valoarea adăugată, total, din care:</t>
  </si>
  <si>
    <t>1. Sume  defalcate din taxa pe valoarea adăugată pentru finanţarea cheltuielilor descentralizate, din care:</t>
  </si>
  <si>
    <t>Finanţarea de bază a unităţilor de învăţământ preuniversitar de stat, din care:</t>
  </si>
  <si>
    <t xml:space="preserve"> - pentru finanţarea cheltuielilor de personal din învăţământ</t>
  </si>
  <si>
    <t xml:space="preserve"> - pentru cheltuieli prevăzute la art. 104 alin.2 lit. b) – e) din Legea educaţiei naţionale nr.1/2011</t>
  </si>
  <si>
    <t>Drepturi stabilite de Legea nr. 248/2015 privind stimularea participării în învăţământul preşcolar a copiilor provenind din familii defavorizate</t>
  </si>
  <si>
    <t>Hotărâri judecătoreşti pentru plata salariilor în unităţile de învăţământ preuniversitar de stat</t>
  </si>
  <si>
    <t>Finanţarea drepturilor asistenţilor personali ai persoanelor cu handicap grav sau indemnizaţii lunare ale persoanelor cu handicap grav</t>
  </si>
  <si>
    <t>Finanţarea cheltuielilor descentralizate</t>
  </si>
  <si>
    <t>Diferenţe la contribuţiile sociale ce sunt în sarcina angajatorului, aferente sumelor plătite prevăzute prin hotărâri judecătoreşti</t>
  </si>
  <si>
    <t>2. Sume  defalcate din taxa pe valoarea adăugată pentru echilibrarea bugetelor locale</t>
  </si>
  <si>
    <t>3. Sume  defalcate din taxa pe valoarea adăugată pentru echilibrarea bugetelor locale primite de la Consiliul Judeţean</t>
  </si>
  <si>
    <t xml:space="preserve">IV. Subvenţii </t>
  </si>
  <si>
    <t>Subvenţii de la alte nivele ale administraţiei publice, din care:</t>
  </si>
  <si>
    <t>Subventii pentru reabilitarea termica a cladirilor de locuit</t>
  </si>
  <si>
    <t>Subventii pentru finantarea cheltuielior de capital ale unitatilor din invatamantul preuniversitar de stat</t>
  </si>
  <si>
    <t>Subventii pentru finantarea programului multianual de asistenta tehnica pentru pregatirea proiectelor de investitii publice din cadrul Programului operational regional 2007-2013</t>
  </si>
  <si>
    <t>Subventii pentru compensarea cresterilor neprevizionate ale preturilor la combustibili</t>
  </si>
  <si>
    <t>Subventii pentru acordarea ajutorului pentru încalzirea locuinţei cu lemne, cărbuni şi combustibil petrolier</t>
  </si>
  <si>
    <t>Subvenţii din bugetul de stat pt finantarea sănătăţii</t>
  </si>
  <si>
    <t xml:space="preserve">Subvenţii de la bugetul de stat către bugetele locale necesare achitării obligaţiilor restante ale centralelor de termoficare </t>
  </si>
  <si>
    <t>Alte subvenţii primite de la administraţia centrală pentru finanţarea unor activităţi</t>
  </si>
  <si>
    <t>Sume primite de la bugetul judeţului pentru plata drepturilor de care beneficiază copii cu CES integraţi în învăţământul de masă</t>
  </si>
  <si>
    <t>V. Vărsăminte din secţiunea de funcţionare pentru finanţarea secţiunii de dezvoltare</t>
  </si>
  <si>
    <t>VI. Alte transferuri voluntare</t>
  </si>
  <si>
    <t>Secţiunea de dezvoltare, din care:</t>
  </si>
  <si>
    <t>I. Venituri proprii</t>
  </si>
  <si>
    <t>. Sume defalcate din taxa pe valoarea adăugată pentru finanţarea programelor de infrastructură din spaţiul rural</t>
  </si>
  <si>
    <t>II. Operaţiuni financiare, total, din care:</t>
  </si>
  <si>
    <t>Sume primite în cadrul mecanismului decontării cererilor de plată</t>
  </si>
  <si>
    <t>II. Subvenţii, din care:</t>
  </si>
  <si>
    <t>Subvenţii pentru retehnologizarea centralelor termice şi electrice de termoficare</t>
  </si>
  <si>
    <t>Subvenţii de la bugetul de stat catre bugetele locale necesare susţinerii derulării proiectelor finanţate din FEN postaderare</t>
  </si>
  <si>
    <t>Sume alocate din bugetul de stat aferente corecţiilor financiare</t>
  </si>
  <si>
    <t>Subvenţii din veniturile proprii ale Ministerului Sănătăţii catre bugetele locale pentru finanţarea investiţiilor în sănătate</t>
  </si>
  <si>
    <t>Finanţarea Programului Naţional de Dezvoltare Locală</t>
  </si>
  <si>
    <t>III. Sume primite de la UE în contul plăţilor efectuate</t>
  </si>
  <si>
    <t xml:space="preserve">IV. Vărsăminte din secţiunea de funcţionare </t>
  </si>
  <si>
    <t>CHELTUIELI TOTAL, din care:</t>
  </si>
  <si>
    <t>Secţiunea de funcţionare</t>
  </si>
  <si>
    <t>Total funcţionare</t>
  </si>
  <si>
    <t>Cheltuieli de personal</t>
  </si>
  <si>
    <t>Bunuri şi servicii</t>
  </si>
  <si>
    <t>Dobânzi aferente datoriei publice interne şi externe</t>
  </si>
  <si>
    <t>Transferuri curente</t>
  </si>
  <si>
    <t xml:space="preserve">Subvenţii </t>
  </si>
  <si>
    <t>Alte transferuri</t>
  </si>
  <si>
    <t>Asistenţă sociala</t>
  </si>
  <si>
    <t xml:space="preserve">Alte cheltuieli </t>
  </si>
  <si>
    <t xml:space="preserve">Rambursări de credite </t>
  </si>
  <si>
    <t>Plăţi efectuate în anii precedenţi şi recuperate în anul curent</t>
  </si>
  <si>
    <t>Secţiunea de dezvoltare</t>
  </si>
  <si>
    <t>Total dezvoltare</t>
  </si>
  <si>
    <t>FEN</t>
  </si>
  <si>
    <t>FEN în perioada 2014-2020</t>
  </si>
  <si>
    <t>Cheltuieli de capital</t>
  </si>
  <si>
    <t>Transferuri de capital</t>
  </si>
  <si>
    <t>51.02</t>
  </si>
  <si>
    <t>AUTORITĂŢI PUBLICE ŞI ACŢIUNI EXTERNE,  din care:</t>
  </si>
  <si>
    <t>Secţiunea de dezvoltare, total, din care:</t>
  </si>
  <si>
    <t>Proiecte cu finanţare din FEN postaderare</t>
  </si>
  <si>
    <t>Proiecte cu finanţare FEN postaderare în perioada 2014-2020</t>
  </si>
  <si>
    <t>54.02</t>
  </si>
  <si>
    <t>ALTE SERVICII PUBLICE GENERALE, din care:</t>
  </si>
  <si>
    <t>Secţiunea de functionare, total, din care:</t>
  </si>
  <si>
    <t>55.02</t>
  </si>
  <si>
    <t>TRANZACŢII PRIVIND DATORIA PUBLICĂ ŞI ÎMPRUMUTURI,din care:</t>
  </si>
  <si>
    <t>56.02</t>
  </si>
  <si>
    <t>TRANSFERURI CU CARACTER GENERAL ÎNTRE DIFERITE NIVELE ALE ADMINISTRAŢIEI, din care:</t>
  </si>
  <si>
    <t>61.02</t>
  </si>
  <si>
    <t>ORDINE PUBLICĂ ŞI SIGURANŢĂ NAŢIONALĂ, din care:</t>
  </si>
  <si>
    <t>65.02</t>
  </si>
  <si>
    <t>ÎNVĂŢĂMÂNT, din care:</t>
  </si>
  <si>
    <t>Asistenţă socială</t>
  </si>
  <si>
    <t>Alte cheltuieli (burse)</t>
  </si>
  <si>
    <t>66.02</t>
  </si>
  <si>
    <t>SĂNĂTATE, din care:</t>
  </si>
  <si>
    <t>67.02</t>
  </si>
  <si>
    <t>CULTURĂ, RECREERE ŞI RELIGIE, din care:</t>
  </si>
  <si>
    <t>Alte cheltuieli</t>
  </si>
  <si>
    <t>Rambursări de credite externe</t>
  </si>
  <si>
    <t>68.02</t>
  </si>
  <si>
    <t>ASIGURĂRI ŞI ASISTENŢĂ SOCIALĂ,  din care:</t>
  </si>
  <si>
    <t>Proiecte cu finantare din FEN postaderare</t>
  </si>
  <si>
    <t>70.02</t>
  </si>
  <si>
    <t>LOCUINŢE, SERVICII ŞI DEZVOLTARE PUBLICĂ,  din care:</t>
  </si>
  <si>
    <t>Plati efectuate in anii precedenti si recuperate in anul curent</t>
  </si>
  <si>
    <t>74.02</t>
  </si>
  <si>
    <t>PROTECŢIA MEDIULUI, din care:</t>
  </si>
  <si>
    <t>Rambursari de credite</t>
  </si>
  <si>
    <t xml:space="preserve">Alte transferuri </t>
  </si>
  <si>
    <t>80.02</t>
  </si>
  <si>
    <t>ACŢIUNI GENERALE  ECONOMICE, COMERCIALE ŞI DE MUNCĂ, din care:</t>
  </si>
  <si>
    <t>Sectiunea de functionare, din care:</t>
  </si>
  <si>
    <t>81.02</t>
  </si>
  <si>
    <t>COMBUSTIBILI ŞI ENERGIE, din care:</t>
  </si>
  <si>
    <t>Subvenţii pentru acoperirea diferenţelor de preţ şi tarif, total, din care:</t>
  </si>
  <si>
    <t xml:space="preserve">              * bugetul  local</t>
  </si>
  <si>
    <t xml:space="preserve">              * bugetul  de stat</t>
  </si>
  <si>
    <t>Transferuri pt achitarea obligaţiilor restante ale centralelor de termoficare</t>
  </si>
  <si>
    <t>84.02</t>
  </si>
  <si>
    <t>TRANSPORTURI, din care:</t>
  </si>
  <si>
    <t>Subvenţii pentru acoperirea diferenţelor de pret şi tarif</t>
  </si>
  <si>
    <t>Rambursări de credite interne</t>
  </si>
  <si>
    <t>Total buget-Excedent/Deficit</t>
  </si>
  <si>
    <t>Secţiunea de funcţionare-Excedent/Deficit</t>
  </si>
  <si>
    <t>Secţiunea de dezvoltare-Excedent/Deficit</t>
  </si>
  <si>
    <t xml:space="preserve">                                Primar,                                    Director executiv,                                       Şef serviciu,</t>
  </si>
  <si>
    <t xml:space="preserve">                  Lia Olguţa Vasilescu                             Nicolae Pascu                                      Daniela Militaru</t>
  </si>
  <si>
    <t>Ordonator principal de credite,</t>
  </si>
  <si>
    <t>Lia Olguţa Vasilescu</t>
  </si>
  <si>
    <t>Preşedinte de şedinţă,</t>
  </si>
  <si>
    <t>Marin Traian Radu</t>
  </si>
  <si>
    <t>Anexa nr. 2</t>
  </si>
  <si>
    <t>la capitolul 51.02 - AUTORITĂŢI PUBLICE ŞI ACŢIUNI EXTERNE</t>
  </si>
  <si>
    <t>TOTAL, din care:</t>
  </si>
  <si>
    <t>Proiecte cu finanţare FEN postaderare</t>
  </si>
  <si>
    <t xml:space="preserve">                           Primar,                             Director executiv,                                Şef serviciu,</t>
  </si>
  <si>
    <t xml:space="preserve">                    Lia Olguţa Vasilescu                       Nicolae Pascu                               Daniela Militaru</t>
  </si>
  <si>
    <t>.</t>
  </si>
  <si>
    <t>Anexa nr. 3</t>
  </si>
  <si>
    <t>la Hotărârea nr. 38/26.07.2012</t>
  </si>
  <si>
    <t>la Hotărârea nr. 96/28.03.2013</t>
  </si>
  <si>
    <t>la capitolul 54.02 - ALTE SERVICII PUBLICE GENERALE</t>
  </si>
  <si>
    <t>Buget 2015 conform HCL /11.12.2015</t>
  </si>
  <si>
    <t>Secţiunea de funcţionare, total din care:</t>
  </si>
  <si>
    <t>1.Serviciul Public Comunitar de Evidenţă a Persoanelor Craiova, din care:</t>
  </si>
  <si>
    <t>Secţiunea de functionare, total din care:</t>
  </si>
  <si>
    <t>1. Direcţia de Evidenţă a Persoanelor</t>
  </si>
  <si>
    <t>Anexa nr. 4</t>
  </si>
  <si>
    <t>la capitolul 55.02 - TRANZACŢII PRIVIND DATORIA PUBLICĂ ŞI ÎMPRUMUTURI</t>
  </si>
  <si>
    <t>Bunuri şi servicii, total, din care:</t>
  </si>
  <si>
    <t>- comisioane şi alte costuri aferente impr. interne</t>
  </si>
  <si>
    <t>- comisioane şi alte costuri aferente impr. externe</t>
  </si>
  <si>
    <t>Dobânzi aferente datoriei publice, din care:</t>
  </si>
  <si>
    <t>- dobânzi aferente datoriei publice interne</t>
  </si>
  <si>
    <t>- dobânzi aferene datoriei publice externe</t>
  </si>
  <si>
    <t>-dobânzi afertente creditelor externe garantate şi/sau direct subîmprumutate</t>
  </si>
  <si>
    <t>pe anul 2014 şi estimări pentru anii 2015-2017</t>
  </si>
  <si>
    <t>la capitolul 56.02 - TRANSFERURI CU CARACTER GENERAL ÎNTRE  DIFERITE NIVELE ALE ADMINISTRAŢIEI</t>
  </si>
  <si>
    <t>Buget iniţial 2013</t>
  </si>
  <si>
    <t>Buget 2013 definitiv</t>
  </si>
  <si>
    <t>Execuţie 2013</t>
  </si>
  <si>
    <t>Buget  2014</t>
  </si>
  <si>
    <t>Estimări 2015</t>
  </si>
  <si>
    <t>Estimări 2016</t>
  </si>
  <si>
    <t>Plăţi  restante 2013</t>
  </si>
  <si>
    <t>Secţiunea de funcţionare, total,din care:</t>
  </si>
  <si>
    <t>Anexa nr. 5</t>
  </si>
  <si>
    <t>la capitolul 61.02 - ORDINE PUBLICĂ ŞI SIGURANŢĂ NAŢIONALĂ</t>
  </si>
  <si>
    <t>Transferuri către instituţii publice</t>
  </si>
  <si>
    <t>Secţiunea de dezvoltare, total,din care:</t>
  </si>
  <si>
    <t>1. Poliţia Locală Craiova, total , din care:</t>
  </si>
  <si>
    <t>2. Protecţie civilă, total din care:</t>
  </si>
  <si>
    <t>Primăria Craiova</t>
  </si>
  <si>
    <t>Anexa nr. 6</t>
  </si>
  <si>
    <t xml:space="preserve"> pe anul 2015</t>
  </si>
  <si>
    <t>la capitolul 65.02 - INVĂŢĂMÂNT</t>
  </si>
  <si>
    <t>Cheltuieli de personal, din care:</t>
  </si>
  <si>
    <t xml:space="preserve">   -salarii</t>
  </si>
  <si>
    <t xml:space="preserve">   -hotărâri judecătoreşti</t>
  </si>
  <si>
    <t xml:space="preserve">   -diferenţe la contribuţiile sociale</t>
  </si>
  <si>
    <t xml:space="preserve">   -navetă profesori</t>
  </si>
  <si>
    <t xml:space="preserve">   -din sume defalcate din TVA</t>
  </si>
  <si>
    <t xml:space="preserve">   -din venituri proprii</t>
  </si>
  <si>
    <t xml:space="preserve">   -din sume defalcate din TVA pentru echilibrarea bugetelor locale</t>
  </si>
  <si>
    <t>Anexa nr. 7</t>
  </si>
  <si>
    <t>la capitolul 66.02  - SĂNĂTATE</t>
  </si>
  <si>
    <t xml:space="preserve">Plăţi efectuate în anii precedenţi şi recuperate în anul curent </t>
  </si>
  <si>
    <t>1.Centrul de Sânge Craiova</t>
  </si>
  <si>
    <t>1. Spitalul Clinic Municipal Filantropia Craiova</t>
  </si>
  <si>
    <t>2. Spitalul Clinic de Neuropsihiatrie Craiova</t>
  </si>
  <si>
    <t>3. Spitalul Clinic "Victor Babeş" Craiova</t>
  </si>
  <si>
    <t>4. Serviciul Public Management Spitale, Cabinete Medicale şi Creşe din municipiul Craiova, din care:</t>
  </si>
  <si>
    <t>5. Primaria Craiova</t>
  </si>
  <si>
    <t>Cheltuieli de personal (mediatori sanitari)</t>
  </si>
  <si>
    <t>Asistenţă socială - transport donatori</t>
  </si>
  <si>
    <t>Plăţi efectuate în anii precedenţi şi recuperate în anul curent (proiecte modernizare spitale)</t>
  </si>
  <si>
    <t>F.P. -01-01, ver. 1</t>
  </si>
  <si>
    <t>F.P. 01.01, ver. 1</t>
  </si>
  <si>
    <t>Anexa nr. 8</t>
  </si>
  <si>
    <t xml:space="preserve">la capitolul 67.02  - CULTURĂ, RECREERE ŞI RELIGIE </t>
  </si>
  <si>
    <t xml:space="preserve">1. Casa de cultura Tr. Demetrescu Craiova, din care:                 </t>
  </si>
  <si>
    <t xml:space="preserve">2. Opera Română Craiova, din care:                       </t>
  </si>
  <si>
    <t xml:space="preserve">3. Teatrul pentru copii si tineret Colibri Craiova, din care:            </t>
  </si>
  <si>
    <t xml:space="preserve">4. Filarmonica Oltenia Craiova, din care:                                 </t>
  </si>
  <si>
    <t xml:space="preserve">5. Ansamblul Folcloric Maria Tanase Craiova, din care:                                 </t>
  </si>
  <si>
    <t xml:space="preserve">6. Sport Club Municipal Craiova , din care:                     </t>
  </si>
  <si>
    <t>Transferuri catre institutii publice</t>
  </si>
  <si>
    <t xml:space="preserve"> Consiliul Local -cofinantare pt. Casa de Cultura Traian Demetrescu</t>
  </si>
  <si>
    <t xml:space="preserve">   - actiuni de tineret</t>
  </si>
  <si>
    <t>7. Intreţinere grădini publice, parcuri, zone verzi, baze sportive şi de agrement, din care:</t>
  </si>
  <si>
    <t>- Bunuri şi servicii</t>
  </si>
  <si>
    <t xml:space="preserve"> . Parohia Sf. Calinic Cernicanul Craiova</t>
  </si>
  <si>
    <t>8. Arhiepiscopia Craiovei</t>
  </si>
  <si>
    <t>9. Asociaţia "Craiova Capitală Culturală Europeană 2021"</t>
  </si>
  <si>
    <t>10. Primăria Craiova, din care:</t>
  </si>
  <si>
    <t>Anexa nr. 9</t>
  </si>
  <si>
    <t xml:space="preserve"> pe anul 2016 </t>
  </si>
  <si>
    <t>la capitolul 68.02  - ASIGURĂRI ŞI  ASISTENŢĂ SOCIALĂ</t>
  </si>
  <si>
    <t xml:space="preserve"> Cheltuieli de capital </t>
  </si>
  <si>
    <t>1. Căminul pentru Persoane Vârstnice Craiova, din care:</t>
  </si>
  <si>
    <t>2. Drepturi asistenţi personali pt. copii şi adulţi cu handicap grav, din care:</t>
  </si>
  <si>
    <t>3. Ajutor pt. încalzire locuinte  cu lemne, din care:</t>
  </si>
  <si>
    <t xml:space="preserve"> Asistenţă socială</t>
  </si>
  <si>
    <t>4. Drepturi cu caracter social privind transportul gratuit al persoanelor cu handicap grav, insotitorii acestora, si pentru nevazatori , din care:</t>
  </si>
  <si>
    <t xml:space="preserve">           * bugetul de stat</t>
  </si>
  <si>
    <t xml:space="preserve">           * bugetul local</t>
  </si>
  <si>
    <t>5. Ajutoare  sociale, total, din care:</t>
  </si>
  <si>
    <t xml:space="preserve">  *Ajutoare pentru încălzirea locuinţe cu lemne - cf.lg.416/2001</t>
  </si>
  <si>
    <t xml:space="preserve">  * Ajutoare de urgenţă- cf.lg.416/2001</t>
  </si>
  <si>
    <t xml:space="preserve">  *Ajutoare pentru încălzire - cf. O.U.G. 70/2011</t>
  </si>
  <si>
    <t>6. Asociaţia "The European House" Craiova, din care:</t>
  </si>
  <si>
    <t xml:space="preserve">  Alte cheltuieli</t>
  </si>
  <si>
    <t xml:space="preserve"> *Asociatia de ingrijiri comunitare "Helios"</t>
  </si>
  <si>
    <t>7. Inhumări, din care:</t>
  </si>
  <si>
    <t>8. Alte cheltuieli în domeniul asigurărilor şi asistenţei sociale, din care:</t>
  </si>
  <si>
    <t>9.Centru de zi -sprijin pentru vârstnicii abandonaţi de familie, din care:</t>
  </si>
  <si>
    <t xml:space="preserve"> Cheltuieli de personal</t>
  </si>
  <si>
    <t xml:space="preserve"> Bunuri şi servicii</t>
  </si>
  <si>
    <t>10.  Îngrijire la domiciliu pentru vârstnicii din Craiova, din care:</t>
  </si>
  <si>
    <t xml:space="preserve"> Cheltuieli personal</t>
  </si>
  <si>
    <t xml:space="preserve"> Bunuri si servicii</t>
  </si>
  <si>
    <t>9. Consiliul Local- transferuri pt. protecţia copilului, din care:</t>
  </si>
  <si>
    <t xml:space="preserve"> Transferuri curente</t>
  </si>
  <si>
    <t>10. Centru de zi "Dr. Innocenzo Fiore" Craiova, din care:</t>
  </si>
  <si>
    <t>11. Asociaţia "Dincolo de Autism" Craiova, din care:</t>
  </si>
  <si>
    <t>12. Asociaţia "Tedy Bear" Craiova, din care:</t>
  </si>
  <si>
    <t>13. Asociaţia Vasiliada Craiova, din care:</t>
  </si>
  <si>
    <t xml:space="preserve"> Alte cheltuieli</t>
  </si>
  <si>
    <t>14. Agenţia Naţională Antidrog, din care:</t>
  </si>
  <si>
    <t>15. Stimulent educaţional, din care:</t>
  </si>
  <si>
    <t>16. Serviciul Public Management Spitale, Cabinete Medicale şi Creşe din municipiul Craiova, din care:</t>
  </si>
  <si>
    <t>17. Proiecte Consiliul Local, din care:</t>
  </si>
  <si>
    <t>Anexa nr. 10</t>
  </si>
  <si>
    <t xml:space="preserve">la capitolul 70.02  - LOCUINŢE,  SERVICII ŞI DEZVOLTARE PUBLICĂ  </t>
  </si>
  <si>
    <t>Propuneri  ordonatori 2015</t>
  </si>
  <si>
    <t>Influenţe                       +/-</t>
  </si>
  <si>
    <t>1. Iluminat public si electrificari rurale</t>
  </si>
  <si>
    <t>Sectiunea de dezvoltare, total, din care:</t>
  </si>
  <si>
    <t>2. Locuinte, din care:</t>
  </si>
  <si>
    <t>Bunuri si servicii</t>
  </si>
  <si>
    <t xml:space="preserve"> Proiecte cu finanţare din FEN postaderare</t>
  </si>
  <si>
    <t>3. Alimentari cu apa si amenajari hidrotehnice, din care:</t>
  </si>
  <si>
    <t>4. Alte servicii in domeniile locuintelor, serviciilor si dezvoltarii comunale, din care:</t>
  </si>
  <si>
    <t>Sistematizarea circulaţiei-Bunuri şi sevicii</t>
  </si>
  <si>
    <t>M.R.D.-Bunuri şi servicii</t>
  </si>
  <si>
    <t xml:space="preserve">I.I.D.-Alte transferuri </t>
  </si>
  <si>
    <t>Anexa nr. 11</t>
  </si>
  <si>
    <t>la capitolul 74.02  - PROTECŢIA MEDIULUI</t>
  </si>
  <si>
    <t>1. Salubritate</t>
  </si>
  <si>
    <t>2. Reducerea şi controlul poluării</t>
  </si>
  <si>
    <t>3. Canalizarea si tratarea apelor reziduale</t>
  </si>
  <si>
    <t>Rambursari de credite externe</t>
  </si>
  <si>
    <t>Anexa nr. 12</t>
  </si>
  <si>
    <t>la Hotărârea nr. 45/02.02.2012</t>
  </si>
  <si>
    <t>la capitolul 80.02  - ACŢIUNI GENERALE  ECONOMICE, COMERCIALE ŞI DE MUNCĂ</t>
  </si>
  <si>
    <t>Total, din care:</t>
  </si>
  <si>
    <t>Rambursări de credite  externe</t>
  </si>
  <si>
    <t xml:space="preserve"> </t>
  </si>
  <si>
    <t>Anexa nr. 13</t>
  </si>
  <si>
    <t>la capitolul 81.02  - COMBUSTIBILI ŞI ENERGIE</t>
  </si>
  <si>
    <t>Subvenţii pentru acoperirea diferenţelor de preţ şi tarif,total, din care:</t>
  </si>
  <si>
    <t xml:space="preserve">              * bugetul local</t>
  </si>
  <si>
    <t>Anexa nr. 14</t>
  </si>
  <si>
    <t xml:space="preserve">la capitolul 84.02  - TRANSPORTURI </t>
  </si>
  <si>
    <t>- reducere tarif abonamente anumite categorii de cetaţeni</t>
  </si>
  <si>
    <t>- pentru străzi</t>
  </si>
  <si>
    <t>- proiect "Modern RAT"</t>
  </si>
  <si>
    <t>Subvenţii pentru acoperirea diferenţelor de preţ şi tarif</t>
  </si>
  <si>
    <t>- gratuităţi ( benef. Lg. 42/1990, Lg. 44/1994)</t>
  </si>
  <si>
    <t>Alte transferuri - proiect "Modern RAT"</t>
  </si>
  <si>
    <t>Rambursări de credite  interne</t>
  </si>
  <si>
    <t>Cheltuieli de capital, din care:</t>
  </si>
  <si>
    <t>- obiective proprii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</si>
</sst>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\-??\ _L_E_I_-;_-@_-"/>
    <numFmt numFmtId="165" formatCode="#,###.00"/>
    <numFmt numFmtId="166" formatCode="#,##0.000"/>
    <numFmt numFmtId="167" formatCode="#,##0.00&quot; lei&quot;"/>
  </numFmts>
  <fonts count="31" x14ac:knownFonts="1"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26"/>
      <name val="Arial"/>
      <family val="2"/>
      <charset val="238"/>
    </font>
    <font>
      <b/>
      <sz val="26"/>
      <name val="Arial"/>
      <family val="2"/>
      <charset val="238"/>
    </font>
    <font>
      <b/>
      <sz val="20"/>
      <name val="Arial"/>
      <family val="2"/>
      <charset val="238"/>
    </font>
    <font>
      <b/>
      <i/>
      <sz val="26"/>
      <color indexed="8"/>
      <name val="Arial"/>
      <family val="2"/>
      <charset val="238"/>
    </font>
    <font>
      <b/>
      <i/>
      <sz val="26"/>
      <name val="Arial"/>
      <family val="2"/>
      <charset val="238"/>
    </font>
    <font>
      <i/>
      <sz val="26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"/>
      <family val="2"/>
      <charset val="238"/>
    </font>
    <font>
      <sz val="20"/>
      <name val="Arial"/>
      <family val="2"/>
      <charset val="238"/>
    </font>
    <font>
      <b/>
      <sz val="18"/>
      <name val="Arial"/>
      <family val="2"/>
      <charset val="238"/>
    </font>
    <font>
      <b/>
      <i/>
      <sz val="20"/>
      <name val="Arial"/>
      <family val="2"/>
      <charset val="238"/>
    </font>
    <font>
      <i/>
      <sz val="2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6"/>
      <name val="Arial"/>
      <family val="2"/>
      <charset val="238"/>
    </font>
    <font>
      <b/>
      <sz val="14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2">
    <xf numFmtId="0" fontId="0" fillId="0" borderId="0"/>
    <xf numFmtId="164" fontId="30" fillId="0" borderId="0" applyFill="0" applyBorder="0" applyAlignment="0" applyProtection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5" applyNumberFormat="0" applyAlignment="0" applyProtection="0"/>
    <xf numFmtId="0" fontId="8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04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6" borderId="0" xfId="0" applyFont="1" applyFill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4" fontId="10" fillId="0" borderId="0" xfId="0" applyNumberFormat="1" applyFont="1" applyAlignment="1">
      <alignment horizontal="right" vertical="top"/>
    </xf>
    <xf numFmtId="4" fontId="11" fillId="0" borderId="0" xfId="0" applyNumberFormat="1" applyFont="1" applyAlignment="1">
      <alignment horizontal="right" vertical="top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vertical="top" wrapText="1"/>
    </xf>
    <xf numFmtId="4" fontId="11" fillId="0" borderId="11" xfId="1" applyNumberFormat="1" applyFont="1" applyFill="1" applyBorder="1" applyAlignment="1" applyProtection="1">
      <alignment vertical="top"/>
    </xf>
    <xf numFmtId="0" fontId="13" fillId="0" borderId="12" xfId="0" applyFont="1" applyBorder="1" applyAlignment="1">
      <alignment wrapText="1"/>
    </xf>
    <xf numFmtId="4" fontId="13" fillId="0" borderId="12" xfId="1" applyNumberFormat="1" applyFont="1" applyFill="1" applyBorder="1" applyAlignment="1" applyProtection="1"/>
    <xf numFmtId="0" fontId="11" fillId="0" borderId="11" xfId="0" applyFont="1" applyBorder="1" applyAlignment="1">
      <alignment vertical="center" wrapText="1"/>
    </xf>
    <xf numFmtId="4" fontId="11" fillId="0" borderId="12" xfId="1" applyNumberFormat="1" applyFont="1" applyFill="1" applyBorder="1" applyAlignment="1" applyProtection="1">
      <alignment horizontal="right" vertical="center"/>
    </xf>
    <xf numFmtId="0" fontId="14" fillId="0" borderId="0" xfId="0" applyFont="1" applyAlignment="1">
      <alignment vertical="top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4" fontId="14" fillId="0" borderId="12" xfId="1" applyNumberFormat="1" applyFont="1" applyFill="1" applyBorder="1" applyAlignment="1" applyProtection="1">
      <alignment horizontal="right" vertical="center"/>
    </xf>
    <xf numFmtId="4" fontId="14" fillId="0" borderId="11" xfId="0" applyNumberFormat="1" applyFont="1" applyBorder="1" applyAlignment="1">
      <alignment vertical="center" wrapText="1"/>
    </xf>
    <xf numFmtId="49" fontId="15" fillId="0" borderId="11" xfId="0" applyNumberFormat="1" applyFont="1" applyBorder="1" applyAlignment="1">
      <alignment vertical="center" wrapText="1"/>
    </xf>
    <xf numFmtId="4" fontId="15" fillId="0" borderId="12" xfId="1" applyNumberFormat="1" applyFont="1" applyFill="1" applyBorder="1" applyAlignment="1" applyProtection="1">
      <alignment horizontal="right" vertical="center"/>
    </xf>
    <xf numFmtId="4" fontId="15" fillId="0" borderId="11" xfId="0" applyNumberFormat="1" applyFont="1" applyBorder="1" applyAlignment="1" applyProtection="1">
      <alignment horizontal="right" vertical="center" wrapText="1"/>
      <protection locked="0"/>
    </xf>
    <xf numFmtId="165" fontId="15" fillId="0" borderId="11" xfId="0" applyNumberFormat="1" applyFont="1" applyBorder="1" applyAlignment="1" applyProtection="1">
      <alignment vertical="center" wrapText="1"/>
      <protection locked="0"/>
    </xf>
    <xf numFmtId="4" fontId="15" fillId="0" borderId="11" xfId="1" applyNumberFormat="1" applyFont="1" applyFill="1" applyBorder="1" applyAlignment="1" applyProtection="1">
      <alignment horizontal="right" vertical="center"/>
    </xf>
    <xf numFmtId="4" fontId="15" fillId="0" borderId="11" xfId="0" applyNumberFormat="1" applyFont="1" applyBorder="1" applyAlignment="1" applyProtection="1">
      <alignment vertical="center" wrapText="1"/>
      <protection locked="0"/>
    </xf>
    <xf numFmtId="49" fontId="11" fillId="0" borderId="11" xfId="0" applyNumberFormat="1" applyFont="1" applyBorder="1" applyAlignment="1">
      <alignment vertical="center" wrapText="1"/>
    </xf>
    <xf numFmtId="4" fontId="11" fillId="0" borderId="11" xfId="1" applyNumberFormat="1" applyFont="1" applyFill="1" applyBorder="1" applyAlignment="1" applyProtection="1">
      <alignment horizontal="right" vertical="center"/>
    </xf>
    <xf numFmtId="4" fontId="14" fillId="0" borderId="11" xfId="1" applyNumberFormat="1" applyFont="1" applyFill="1" applyBorder="1" applyAlignment="1" applyProtection="1">
      <alignment horizontal="right" vertical="center"/>
    </xf>
    <xf numFmtId="4" fontId="14" fillId="0" borderId="11" xfId="1" applyNumberFormat="1" applyFont="1" applyFill="1" applyBorder="1" applyAlignment="1" applyProtection="1">
      <alignment vertical="center"/>
    </xf>
    <xf numFmtId="4" fontId="16" fillId="0" borderId="11" xfId="1" applyNumberFormat="1" applyFont="1" applyFill="1" applyBorder="1" applyAlignment="1" applyProtection="1">
      <alignment vertical="center"/>
    </xf>
    <xf numFmtId="0" fontId="15" fillId="0" borderId="11" xfId="0" applyFont="1" applyBorder="1" applyAlignment="1">
      <alignment vertical="center" wrapText="1"/>
    </xf>
    <xf numFmtId="4" fontId="15" fillId="0" borderId="12" xfId="1" applyNumberFormat="1" applyFont="1" applyFill="1" applyBorder="1" applyAlignment="1" applyProtection="1">
      <alignment vertical="center"/>
      <protection locked="0"/>
    </xf>
    <xf numFmtId="4" fontId="15" fillId="0" borderId="12" xfId="0" applyNumberFormat="1" applyFont="1" applyBorder="1" applyAlignment="1" applyProtection="1">
      <alignment vertical="center"/>
      <protection locked="0"/>
    </xf>
    <xf numFmtId="4" fontId="15" fillId="0" borderId="12" xfId="0" applyNumberFormat="1" applyFont="1" applyBorder="1" applyAlignment="1" applyProtection="1">
      <alignment vertical="center" wrapText="1"/>
      <protection locked="0"/>
    </xf>
    <xf numFmtId="49" fontId="11" fillId="0" borderId="12" xfId="0" applyNumberFormat="1" applyFont="1" applyBorder="1" applyAlignment="1">
      <alignment horizontal="left" vertical="top" wrapText="1"/>
    </xf>
    <xf numFmtId="4" fontId="11" fillId="0" borderId="11" xfId="1" applyNumberFormat="1" applyFont="1" applyFill="1" applyBorder="1" applyAlignment="1" applyProtection="1">
      <alignment vertical="center"/>
      <protection locked="0"/>
    </xf>
    <xf numFmtId="4" fontId="11" fillId="0" borderId="11" xfId="0" applyNumberFormat="1" applyFont="1" applyBorder="1" applyAlignment="1" applyProtection="1">
      <alignment vertical="center" wrapText="1"/>
      <protection locked="0"/>
    </xf>
    <xf numFmtId="4" fontId="11" fillId="0" borderId="12" xfId="1" applyNumberFormat="1" applyFont="1" applyFill="1" applyBorder="1" applyAlignment="1" applyProtection="1">
      <alignment vertical="center"/>
      <protection locked="0"/>
    </xf>
    <xf numFmtId="0" fontId="10" fillId="0" borderId="11" xfId="0" applyFont="1" applyBorder="1" applyAlignment="1">
      <alignment vertical="center"/>
    </xf>
    <xf numFmtId="4" fontId="14" fillId="0" borderId="12" xfId="1" applyNumberFormat="1" applyFont="1" applyFill="1" applyBorder="1" applyAlignment="1" applyProtection="1">
      <alignment horizontal="right" vertical="center"/>
      <protection locked="0"/>
    </xf>
    <xf numFmtId="4" fontId="14" fillId="0" borderId="11" xfId="0" applyNumberFormat="1" applyFont="1" applyBorder="1" applyAlignment="1" applyProtection="1">
      <alignment vertical="center" wrapText="1"/>
      <protection locked="0"/>
    </xf>
    <xf numFmtId="0" fontId="10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 wrapText="1"/>
    </xf>
    <xf numFmtId="4" fontId="14" fillId="0" borderId="12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4" fontId="14" fillId="0" borderId="13" xfId="1" applyNumberFormat="1" applyFont="1" applyFill="1" applyBorder="1" applyAlignment="1" applyProtection="1">
      <alignment horizontal="right" vertical="center"/>
    </xf>
    <xf numFmtId="165" fontId="14" fillId="0" borderId="13" xfId="0" applyNumberFormat="1" applyFont="1" applyBorder="1" applyAlignment="1" applyProtection="1">
      <alignment vertical="center" wrapText="1"/>
      <protection locked="0"/>
    </xf>
    <xf numFmtId="4" fontId="14" fillId="0" borderId="13" xfId="1" applyNumberFormat="1" applyFont="1" applyFill="1" applyBorder="1" applyAlignment="1" applyProtection="1">
      <alignment horizontal="right" vertical="center"/>
      <protection locked="0"/>
    </xf>
    <xf numFmtId="4" fontId="14" fillId="0" borderId="13" xfId="0" applyNumberFormat="1" applyFont="1" applyBorder="1" applyAlignment="1" applyProtection="1">
      <alignment vertical="center" wrapText="1"/>
      <protection locked="0"/>
    </xf>
    <xf numFmtId="0" fontId="15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4" fontId="11" fillId="0" borderId="13" xfId="1" applyNumberFormat="1" applyFont="1" applyFill="1" applyBorder="1" applyAlignment="1" applyProtection="1">
      <alignment horizontal="right" vertical="center"/>
      <protection locked="0"/>
    </xf>
    <xf numFmtId="4" fontId="11" fillId="0" borderId="13" xfId="0" applyNumberFormat="1" applyFont="1" applyBorder="1" applyAlignment="1" applyProtection="1">
      <alignment vertical="center" wrapText="1"/>
      <protection locked="0"/>
    </xf>
    <xf numFmtId="0" fontId="13" fillId="0" borderId="12" xfId="0" applyFont="1" applyBorder="1" applyAlignment="1"/>
    <xf numFmtId="4" fontId="13" fillId="0" borderId="12" xfId="0" applyNumberFormat="1" applyFont="1" applyBorder="1" applyAlignment="1">
      <alignment wrapText="1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4" fontId="16" fillId="0" borderId="12" xfId="0" applyNumberFormat="1" applyFont="1" applyBorder="1" applyAlignment="1" applyProtection="1">
      <alignment vertical="center" wrapText="1"/>
      <protection locked="0"/>
    </xf>
    <xf numFmtId="0" fontId="16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4" fillId="0" borderId="12" xfId="0" applyNumberFormat="1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165" fontId="14" fillId="0" borderId="12" xfId="0" applyNumberFormat="1" applyFont="1" applyBorder="1" applyAlignment="1" applyProtection="1">
      <alignment horizontal="right" vertical="center" wrapText="1"/>
      <protection locked="0"/>
    </xf>
    <xf numFmtId="0" fontId="11" fillId="0" borderId="12" xfId="0" applyFont="1" applyBorder="1" applyAlignment="1">
      <alignment vertical="center" wrapText="1"/>
    </xf>
    <xf numFmtId="4" fontId="11" fillId="0" borderId="12" xfId="1" applyNumberFormat="1" applyFont="1" applyFill="1" applyBorder="1" applyAlignment="1" applyProtection="1">
      <alignment horizontal="right" vertical="center"/>
      <protection locked="0"/>
    </xf>
    <xf numFmtId="4" fontId="11" fillId="0" borderId="12" xfId="0" applyNumberFormat="1" applyFont="1" applyBorder="1" applyAlignment="1" applyProtection="1">
      <alignment vertical="center" wrapText="1"/>
      <protection locked="0"/>
    </xf>
    <xf numFmtId="0" fontId="11" fillId="0" borderId="12" xfId="0" applyFont="1" applyBorder="1" applyAlignment="1">
      <alignment vertical="center"/>
    </xf>
    <xf numFmtId="0" fontId="11" fillId="0" borderId="12" xfId="0" applyFont="1" applyBorder="1" applyAlignment="1">
      <alignment vertical="top" wrapText="1"/>
    </xf>
    <xf numFmtId="4" fontId="11" fillId="0" borderId="12" xfId="1" applyNumberFormat="1" applyFont="1" applyFill="1" applyBorder="1" applyAlignment="1" applyProtection="1">
      <alignment vertical="top"/>
    </xf>
    <xf numFmtId="0" fontId="14" fillId="0" borderId="12" xfId="0" applyFont="1" applyBorder="1" applyAlignment="1">
      <alignment vertical="top" wrapText="1"/>
    </xf>
    <xf numFmtId="4" fontId="14" fillId="0" borderId="11" xfId="1" applyNumberFormat="1" applyFont="1" applyFill="1" applyBorder="1" applyAlignment="1" applyProtection="1">
      <alignment vertical="top"/>
    </xf>
    <xf numFmtId="4" fontId="14" fillId="0" borderId="11" xfId="1" applyNumberFormat="1" applyFont="1" applyFill="1" applyBorder="1" applyAlignment="1" applyProtection="1"/>
    <xf numFmtId="0" fontId="15" fillId="0" borderId="12" xfId="0" applyFont="1" applyBorder="1" applyAlignment="1">
      <alignment vertical="top"/>
    </xf>
    <xf numFmtId="4" fontId="10" fillId="0" borderId="11" xfId="1" applyNumberFormat="1" applyFont="1" applyFill="1" applyBorder="1" applyAlignment="1" applyProtection="1">
      <alignment vertical="center"/>
    </xf>
    <xf numFmtId="0" fontId="15" fillId="0" borderId="12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4" fontId="10" fillId="0" borderId="14" xfId="1" applyNumberFormat="1" applyFont="1" applyFill="1" applyBorder="1" applyAlignment="1" applyProtection="1">
      <alignment vertical="center"/>
    </xf>
    <xf numFmtId="0" fontId="14" fillId="0" borderId="11" xfId="0" applyFont="1" applyBorder="1" applyAlignment="1"/>
    <xf numFmtId="0" fontId="15" fillId="0" borderId="11" xfId="0" applyFont="1" applyBorder="1" applyAlignment="1">
      <alignment vertical="center"/>
    </xf>
    <xf numFmtId="4" fontId="10" fillId="0" borderId="0" xfId="1" applyNumberFormat="1" applyFont="1" applyFill="1" applyBorder="1" applyAlignment="1" applyProtection="1">
      <alignment vertical="center"/>
    </xf>
    <xf numFmtId="4" fontId="15" fillId="0" borderId="11" xfId="1" applyNumberFormat="1" applyFont="1" applyFill="1" applyBorder="1" applyAlignment="1" applyProtection="1">
      <alignment vertical="center"/>
    </xf>
    <xf numFmtId="0" fontId="15" fillId="0" borderId="12" xfId="0" applyFont="1" applyBorder="1" applyAlignment="1">
      <alignment vertical="center" wrapText="1"/>
    </xf>
    <xf numFmtId="4" fontId="10" fillId="0" borderId="12" xfId="0" applyNumberFormat="1" applyFont="1" applyBorder="1" applyAlignment="1" applyProtection="1">
      <alignment vertical="center"/>
      <protection locked="0"/>
    </xf>
    <xf numFmtId="0" fontId="10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4" fontId="14" fillId="0" borderId="14" xfId="0" applyNumberFormat="1" applyFont="1" applyBorder="1" applyAlignment="1">
      <alignment vertical="center"/>
    </xf>
    <xf numFmtId="4" fontId="10" fillId="0" borderId="14" xfId="0" applyNumberFormat="1" applyFont="1" applyBorder="1" applyAlignment="1" applyProtection="1">
      <alignment vertical="center"/>
      <protection locked="0"/>
    </xf>
    <xf numFmtId="166" fontId="17" fillId="0" borderId="12" xfId="0" applyNumberFormat="1" applyFont="1" applyBorder="1" applyAlignment="1">
      <alignment vertical="center" wrapText="1"/>
    </xf>
    <xf numFmtId="4" fontId="10" fillId="0" borderId="0" xfId="0" applyNumberFormat="1" applyFont="1" applyBorder="1" applyAlignment="1" applyProtection="1">
      <alignment vertical="center"/>
      <protection locked="0"/>
    </xf>
    <xf numFmtId="0" fontId="10" fillId="0" borderId="12" xfId="0" applyFont="1" applyBorder="1" applyAlignment="1">
      <alignment wrapText="1"/>
    </xf>
    <xf numFmtId="4" fontId="10" fillId="0" borderId="11" xfId="1" applyNumberFormat="1" applyFont="1" applyFill="1" applyBorder="1" applyAlignment="1" applyProtection="1">
      <alignment horizontal="right" vertical="center"/>
    </xf>
    <xf numFmtId="4" fontId="10" fillId="0" borderId="12" xfId="0" applyNumberFormat="1" applyFont="1" applyBorder="1" applyAlignment="1">
      <alignment vertical="center"/>
    </xf>
    <xf numFmtId="4" fontId="10" fillId="0" borderId="11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vertical="center"/>
    </xf>
    <xf numFmtId="0" fontId="10" fillId="0" borderId="12" xfId="0" applyFont="1" applyBorder="1" applyAlignment="1">
      <alignment vertical="top"/>
    </xf>
    <xf numFmtId="0" fontId="11" fillId="0" borderId="11" xfId="0" applyFont="1" applyBorder="1" applyAlignment="1">
      <alignment horizontal="left" vertical="center" wrapText="1"/>
    </xf>
    <xf numFmtId="4" fontId="11" fillId="0" borderId="14" xfId="1" applyNumberFormat="1" applyFont="1" applyFill="1" applyBorder="1" applyAlignment="1" applyProtection="1">
      <alignment horizontal="right" vertical="center"/>
    </xf>
    <xf numFmtId="4" fontId="10" fillId="0" borderId="12" xfId="0" applyNumberFormat="1" applyFont="1" applyBorder="1" applyAlignment="1" applyProtection="1">
      <alignment vertical="center" wrapText="1"/>
      <protection locked="0"/>
    </xf>
    <xf numFmtId="0" fontId="14" fillId="0" borderId="12" xfId="0" applyFont="1" applyBorder="1" applyAlignment="1"/>
    <xf numFmtId="4" fontId="14" fillId="0" borderId="14" xfId="0" applyNumberFormat="1" applyFont="1" applyBorder="1" applyAlignment="1" applyProtection="1">
      <alignment vertical="center" wrapText="1"/>
      <protection locked="0"/>
    </xf>
    <xf numFmtId="4" fontId="10" fillId="0" borderId="14" xfId="0" applyNumberFormat="1" applyFont="1" applyBorder="1" applyAlignment="1" applyProtection="1">
      <alignment vertical="center" wrapText="1"/>
      <protection locked="0"/>
    </xf>
    <xf numFmtId="4" fontId="11" fillId="0" borderId="12" xfId="0" applyNumberFormat="1" applyFont="1" applyBorder="1" applyAlignment="1">
      <alignment horizontal="right" vertical="center"/>
    </xf>
    <xf numFmtId="4" fontId="14" fillId="0" borderId="12" xfId="0" applyNumberFormat="1" applyFont="1" applyBorder="1" applyAlignment="1">
      <alignment vertical="center"/>
    </xf>
    <xf numFmtId="4" fontId="11" fillId="0" borderId="11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4" fontId="14" fillId="0" borderId="16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4" fontId="10" fillId="0" borderId="11" xfId="0" applyNumberFormat="1" applyFont="1" applyBorder="1" applyAlignment="1" applyProtection="1">
      <alignment vertical="center" wrapText="1"/>
      <protection locked="0"/>
    </xf>
    <xf numFmtId="4" fontId="10" fillId="0" borderId="16" xfId="0" applyNumberFormat="1" applyFont="1" applyBorder="1" applyAlignment="1" applyProtection="1">
      <alignment vertical="center" wrapText="1"/>
      <protection locked="0"/>
    </xf>
    <xf numFmtId="4" fontId="11" fillId="0" borderId="11" xfId="1" applyNumberFormat="1" applyFont="1" applyFill="1" applyBorder="1" applyAlignment="1" applyProtection="1">
      <alignment vertical="center"/>
    </xf>
    <xf numFmtId="4" fontId="14" fillId="0" borderId="11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vertical="center" wrapText="1"/>
    </xf>
    <xf numFmtId="4" fontId="14" fillId="0" borderId="12" xfId="1" applyNumberFormat="1" applyFont="1" applyFill="1" applyBorder="1" applyAlignment="1" applyProtection="1">
      <alignment vertical="center"/>
    </xf>
    <xf numFmtId="4" fontId="10" fillId="0" borderId="11" xfId="0" applyNumberFormat="1" applyFont="1" applyBorder="1" applyAlignment="1">
      <alignment vertical="center" wrapText="1"/>
    </xf>
    <xf numFmtId="49" fontId="10" fillId="0" borderId="12" xfId="0" applyNumberFormat="1" applyFont="1" applyBorder="1" applyAlignment="1">
      <alignment vertical="center"/>
    </xf>
    <xf numFmtId="4" fontId="11" fillId="0" borderId="12" xfId="1" applyNumberFormat="1" applyFont="1" applyFill="1" applyBorder="1" applyAlignment="1" applyProtection="1">
      <alignment vertical="center"/>
    </xf>
    <xf numFmtId="0" fontId="10" fillId="0" borderId="11" xfId="0" applyFont="1" applyBorder="1" applyAlignment="1">
      <alignment vertical="top" wrapText="1"/>
    </xf>
    <xf numFmtId="0" fontId="10" fillId="0" borderId="11" xfId="0" applyFont="1" applyBorder="1" applyAlignment="1">
      <alignment wrapText="1"/>
    </xf>
    <xf numFmtId="0" fontId="11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vertical="top"/>
    </xf>
    <xf numFmtId="4" fontId="14" fillId="0" borderId="16" xfId="1" applyNumberFormat="1" applyFont="1" applyFill="1" applyBorder="1" applyAlignment="1" applyProtection="1">
      <alignment horizontal="right" vertical="center"/>
    </xf>
    <xf numFmtId="4" fontId="10" fillId="0" borderId="16" xfId="1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10" fillId="0" borderId="0" xfId="0" applyNumberFormat="1" applyFont="1" applyAlignment="1">
      <alignment vertical="top"/>
    </xf>
    <xf numFmtId="4" fontId="11" fillId="0" borderId="12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4" fontId="14" fillId="0" borderId="12" xfId="0" applyNumberFormat="1" applyFont="1" applyBorder="1" applyAlignment="1">
      <alignment horizontal="right" vertical="top"/>
    </xf>
    <xf numFmtId="4" fontId="14" fillId="0" borderId="0" xfId="0" applyNumberFormat="1" applyFont="1" applyBorder="1" applyAlignment="1">
      <alignment horizontal="right" vertical="top"/>
    </xf>
    <xf numFmtId="4" fontId="14" fillId="0" borderId="17" xfId="0" applyNumberFormat="1" applyFont="1" applyBorder="1" applyAlignment="1">
      <alignment horizontal="right" vertical="top"/>
    </xf>
    <xf numFmtId="0" fontId="14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 wrapText="1"/>
    </xf>
    <xf numFmtId="4" fontId="12" fillId="0" borderId="18" xfId="0" applyNumberFormat="1" applyFont="1" applyBorder="1" applyAlignment="1">
      <alignment vertical="top"/>
    </xf>
    <xf numFmtId="0" fontId="12" fillId="0" borderId="11" xfId="0" applyFont="1" applyBorder="1" applyAlignment="1">
      <alignment vertical="top"/>
    </xf>
    <xf numFmtId="4" fontId="12" fillId="0" borderId="11" xfId="0" applyNumberFormat="1" applyFont="1" applyBorder="1" applyAlignment="1">
      <alignment vertical="top"/>
    </xf>
    <xf numFmtId="4" fontId="20" fillId="0" borderId="12" xfId="0" applyNumberFormat="1" applyFont="1" applyBorder="1" applyAlignment="1">
      <alignment vertical="top"/>
    </xf>
    <xf numFmtId="0" fontId="20" fillId="0" borderId="11" xfId="0" applyFont="1" applyBorder="1" applyAlignment="1"/>
    <xf numFmtId="4" fontId="20" fillId="0" borderId="11" xfId="0" applyNumberFormat="1" applyFont="1" applyBorder="1" applyAlignment="1">
      <alignment vertical="top"/>
    </xf>
    <xf numFmtId="4" fontId="18" fillId="0" borderId="12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4" fontId="18" fillId="0" borderId="12" xfId="0" applyNumberFormat="1" applyFont="1" applyBorder="1" applyAlignment="1">
      <alignment vertical="center" wrapText="1"/>
    </xf>
    <xf numFmtId="4" fontId="20" fillId="0" borderId="12" xfId="0" applyNumberFormat="1" applyFont="1" applyBorder="1" applyAlignment="1">
      <alignment vertical="center"/>
    </xf>
    <xf numFmtId="0" fontId="20" fillId="0" borderId="12" xfId="0" applyFont="1" applyBorder="1" applyAlignment="1"/>
    <xf numFmtId="4" fontId="20" fillId="0" borderId="14" xfId="0" applyNumberFormat="1" applyFont="1" applyBorder="1" applyAlignment="1">
      <alignment vertical="center"/>
    </xf>
    <xf numFmtId="166" fontId="18" fillId="0" borderId="12" xfId="0" applyNumberFormat="1" applyFont="1" applyBorder="1" applyAlignment="1">
      <alignment vertical="center" wrapText="1"/>
    </xf>
    <xf numFmtId="4" fontId="21" fillId="0" borderId="12" xfId="0" applyNumberFormat="1" applyFont="1" applyBorder="1" applyAlignment="1">
      <alignment vertical="center"/>
    </xf>
    <xf numFmtId="0" fontId="18" fillId="0" borderId="12" xfId="0" applyFont="1" applyBorder="1" applyAlignment="1">
      <alignment wrapText="1"/>
    </xf>
    <xf numFmtId="4" fontId="18" fillId="0" borderId="12" xfId="0" applyNumberFormat="1" applyFont="1" applyBorder="1" applyAlignment="1">
      <alignment vertical="top"/>
    </xf>
    <xf numFmtId="0" fontId="18" fillId="0" borderId="0" xfId="0" applyFont="1" applyBorder="1"/>
    <xf numFmtId="0" fontId="18" fillId="0" borderId="0" xfId="0" applyFont="1" applyBorder="1" applyAlignment="1">
      <alignment vertical="top"/>
    </xf>
    <xf numFmtId="0" fontId="12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12" fillId="0" borderId="0" xfId="0" applyFont="1" applyBorder="1" applyAlignment="1">
      <alignment horizontal="right" vertical="top"/>
    </xf>
    <xf numFmtId="4" fontId="12" fillId="0" borderId="14" xfId="0" applyNumberFormat="1" applyFont="1" applyBorder="1" applyAlignment="1">
      <alignment vertical="top"/>
    </xf>
    <xf numFmtId="0" fontId="20" fillId="0" borderId="12" xfId="0" applyFont="1" applyBorder="1" applyAlignment="1">
      <alignment wrapText="1"/>
    </xf>
    <xf numFmtId="4" fontId="18" fillId="0" borderId="11" xfId="0" applyNumberFormat="1" applyFont="1" applyBorder="1" applyAlignment="1">
      <alignment vertical="top"/>
    </xf>
    <xf numFmtId="4" fontId="18" fillId="0" borderId="12" xfId="0" applyNumberFormat="1" applyFont="1" applyBorder="1" applyAlignment="1">
      <alignment horizontal="right" vertical="center"/>
    </xf>
    <xf numFmtId="4" fontId="18" fillId="0" borderId="11" xfId="0" applyNumberFormat="1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left" vertical="center" wrapText="1"/>
    </xf>
    <xf numFmtId="4" fontId="18" fillId="0" borderId="15" xfId="0" applyNumberFormat="1" applyFont="1" applyBorder="1" applyAlignment="1">
      <alignment horizontal="right" vertical="center"/>
    </xf>
    <xf numFmtId="4" fontId="18" fillId="0" borderId="12" xfId="0" applyNumberFormat="1" applyFont="1" applyBorder="1" applyAlignment="1">
      <alignment horizontal="right" vertical="center" wrapText="1"/>
    </xf>
    <xf numFmtId="49" fontId="12" fillId="0" borderId="12" xfId="0" applyNumberFormat="1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wrapText="1"/>
    </xf>
    <xf numFmtId="4" fontId="12" fillId="0" borderId="16" xfId="0" applyNumberFormat="1" applyFont="1" applyBorder="1" applyAlignment="1">
      <alignment vertical="top"/>
    </xf>
    <xf numFmtId="4" fontId="20" fillId="0" borderId="16" xfId="0" applyNumberFormat="1" applyFont="1" applyBorder="1" applyAlignment="1">
      <alignment vertical="top"/>
    </xf>
    <xf numFmtId="4" fontId="20" fillId="0" borderId="0" xfId="0" applyNumberFormat="1" applyFont="1" applyBorder="1" applyAlignment="1">
      <alignment vertical="top"/>
    </xf>
    <xf numFmtId="49" fontId="12" fillId="0" borderId="12" xfId="0" applyNumberFormat="1" applyFont="1" applyBorder="1" applyAlignment="1">
      <alignment vertical="center" wrapText="1"/>
    </xf>
    <xf numFmtId="4" fontId="12" fillId="0" borderId="15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49" fontId="18" fillId="0" borderId="12" xfId="0" applyNumberFormat="1" applyFont="1" applyBorder="1" applyAlignment="1">
      <alignment vertical="center" wrapText="1"/>
    </xf>
    <xf numFmtId="4" fontId="18" fillId="0" borderId="15" xfId="0" applyNumberFormat="1" applyFont="1" applyBorder="1" applyAlignment="1">
      <alignment vertical="center"/>
    </xf>
    <xf numFmtId="4" fontId="12" fillId="0" borderId="15" xfId="0" applyNumberFormat="1" applyFont="1" applyBorder="1" applyAlignment="1">
      <alignment vertical="top"/>
    </xf>
    <xf numFmtId="4" fontId="12" fillId="0" borderId="12" xfId="0" applyNumberFormat="1" applyFont="1" applyBorder="1" applyAlignment="1">
      <alignment vertical="top"/>
    </xf>
    <xf numFmtId="4" fontId="18" fillId="0" borderId="15" xfId="0" applyNumberFormat="1" applyFont="1" applyBorder="1" applyAlignment="1">
      <alignment horizontal="right" vertical="center" wrapText="1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right" vertical="top"/>
    </xf>
    <xf numFmtId="0" fontId="24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right" vertical="top"/>
    </xf>
    <xf numFmtId="0" fontId="22" fillId="0" borderId="0" xfId="0" applyFont="1" applyAlignment="1">
      <alignment horizontal="center" vertical="top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0" fontId="23" fillId="0" borderId="11" xfId="0" applyFont="1" applyBorder="1" applyAlignment="1">
      <alignment vertical="top"/>
    </xf>
    <xf numFmtId="4" fontId="23" fillId="0" borderId="16" xfId="0" applyNumberFormat="1" applyFont="1" applyBorder="1" applyAlignment="1">
      <alignment vertical="top"/>
    </xf>
    <xf numFmtId="4" fontId="23" fillId="0" borderId="18" xfId="0" applyNumberFormat="1" applyFont="1" applyBorder="1" applyAlignment="1">
      <alignment vertical="top"/>
    </xf>
    <xf numFmtId="0" fontId="26" fillId="0" borderId="11" xfId="0" applyFont="1" applyBorder="1" applyAlignment="1"/>
    <xf numFmtId="4" fontId="26" fillId="0" borderId="16" xfId="0" applyNumberFormat="1" applyFont="1" applyBorder="1" applyAlignment="1">
      <alignment vertical="top"/>
    </xf>
    <xf numFmtId="4" fontId="26" fillId="0" borderId="11" xfId="0" applyNumberFormat="1" applyFont="1" applyBorder="1" applyAlignment="1">
      <alignment vertical="top"/>
    </xf>
    <xf numFmtId="0" fontId="24" fillId="0" borderId="12" xfId="0" applyFont="1" applyBorder="1" applyAlignment="1">
      <alignment vertical="center" wrapText="1"/>
    </xf>
    <xf numFmtId="4" fontId="24" fillId="0" borderId="12" xfId="0" applyNumberFormat="1" applyFont="1" applyBorder="1" applyAlignment="1">
      <alignment horizontal="right" vertical="center" wrapText="1"/>
    </xf>
    <xf numFmtId="4" fontId="24" fillId="0" borderId="15" xfId="0" applyNumberFormat="1" applyFont="1" applyBorder="1" applyAlignment="1">
      <alignment horizontal="right" vertical="center"/>
    </xf>
    <xf numFmtId="4" fontId="24" fillId="0" borderId="12" xfId="0" applyNumberFormat="1" applyFont="1" applyBorder="1" applyAlignment="1">
      <alignment horizontal="right" vertical="center"/>
    </xf>
    <xf numFmtId="4" fontId="24" fillId="0" borderId="12" xfId="0" applyNumberFormat="1" applyFont="1" applyBorder="1" applyAlignment="1">
      <alignment vertical="top"/>
    </xf>
    <xf numFmtId="0" fontId="24" fillId="0" borderId="17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7" fillId="0" borderId="0" xfId="0" applyFont="1" applyAlignment="1">
      <alignment horizontal="center" vertical="top"/>
    </xf>
    <xf numFmtId="4" fontId="18" fillId="0" borderId="12" xfId="0" applyNumberFormat="1" applyFont="1" applyBorder="1"/>
    <xf numFmtId="0" fontId="12" fillId="0" borderId="12" xfId="0" applyFont="1" applyBorder="1" applyAlignment="1">
      <alignment vertical="center"/>
    </xf>
    <xf numFmtId="4" fontId="12" fillId="0" borderId="19" xfId="0" applyNumberFormat="1" applyFont="1" applyBorder="1" applyAlignment="1">
      <alignment vertical="top"/>
    </xf>
    <xf numFmtId="0" fontId="20" fillId="0" borderId="11" xfId="0" applyFont="1" applyBorder="1" applyAlignment="1">
      <alignment vertical="center"/>
    </xf>
    <xf numFmtId="4" fontId="20" fillId="0" borderId="19" xfId="0" applyNumberFormat="1" applyFont="1" applyBorder="1" applyAlignment="1">
      <alignment vertical="top"/>
    </xf>
    <xf numFmtId="4" fontId="18" fillId="0" borderId="19" xfId="0" applyNumberFormat="1" applyFont="1" applyBorder="1" applyAlignment="1">
      <alignment vertical="top"/>
    </xf>
    <xf numFmtId="0" fontId="12" fillId="0" borderId="11" xfId="0" applyFont="1" applyBorder="1" applyAlignment="1">
      <alignment vertical="center"/>
    </xf>
    <xf numFmtId="4" fontId="12" fillId="0" borderId="12" xfId="0" applyNumberFormat="1" applyFont="1" applyBorder="1"/>
    <xf numFmtId="4" fontId="12" fillId="0" borderId="0" xfId="0" applyNumberFormat="1" applyFont="1" applyBorder="1"/>
    <xf numFmtId="0" fontId="20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/>
    <xf numFmtId="166" fontId="12" fillId="0" borderId="11" xfId="0" applyNumberFormat="1" applyFont="1" applyBorder="1" applyAlignment="1">
      <alignment vertical="top"/>
    </xf>
    <xf numFmtId="166" fontId="20" fillId="0" borderId="11" xfId="0" applyNumberFormat="1" applyFont="1" applyBorder="1" applyAlignment="1"/>
    <xf numFmtId="4" fontId="20" fillId="0" borderId="12" xfId="0" applyNumberFormat="1" applyFont="1" applyBorder="1" applyAlignment="1"/>
    <xf numFmtId="166" fontId="18" fillId="0" borderId="12" xfId="0" applyNumberFormat="1" applyFont="1" applyBorder="1" applyAlignment="1">
      <alignment vertical="center"/>
    </xf>
    <xf numFmtId="4" fontId="18" fillId="0" borderId="14" xfId="0" applyNumberFormat="1" applyFont="1" applyBorder="1" applyAlignment="1">
      <alignment horizontal="right" vertical="center"/>
    </xf>
    <xf numFmtId="166" fontId="21" fillId="0" borderId="12" xfId="0" applyNumberFormat="1" applyFont="1" applyBorder="1" applyAlignment="1">
      <alignment vertical="center"/>
    </xf>
    <xf numFmtId="4" fontId="21" fillId="0" borderId="12" xfId="0" applyNumberFormat="1" applyFont="1" applyBorder="1" applyAlignment="1">
      <alignment horizontal="right" vertical="center"/>
    </xf>
    <xf numFmtId="4" fontId="21" fillId="0" borderId="12" xfId="1" applyNumberFormat="1" applyFont="1" applyFill="1" applyBorder="1" applyAlignment="1" applyProtection="1">
      <alignment horizontal="right" vertical="center"/>
    </xf>
    <xf numFmtId="166" fontId="21" fillId="0" borderId="12" xfId="0" applyNumberFormat="1" applyFont="1" applyBorder="1" applyAlignment="1">
      <alignment vertical="center" wrapText="1"/>
    </xf>
    <xf numFmtId="0" fontId="18" fillId="0" borderId="12" xfId="0" applyFont="1" applyBorder="1" applyAlignment="1">
      <alignment vertical="top" wrapText="1"/>
    </xf>
    <xf numFmtId="4" fontId="20" fillId="0" borderId="13" xfId="0" applyNumberFormat="1" applyFont="1" applyBorder="1" applyAlignment="1"/>
    <xf numFmtId="4" fontId="18" fillId="0" borderId="14" xfId="0" applyNumberFormat="1" applyFont="1" applyBorder="1" applyAlignment="1">
      <alignment vertical="center"/>
    </xf>
    <xf numFmtId="0" fontId="18" fillId="0" borderId="14" xfId="0" applyFont="1" applyBorder="1" applyAlignment="1">
      <alignment vertical="top"/>
    </xf>
    <xf numFmtId="4" fontId="18" fillId="0" borderId="14" xfId="0" applyNumberFormat="1" applyFont="1" applyBorder="1" applyAlignment="1">
      <alignment vertical="top"/>
    </xf>
    <xf numFmtId="4" fontId="18" fillId="0" borderId="12" xfId="0" applyNumberFormat="1" applyFont="1" applyBorder="1" applyAlignment="1">
      <alignment horizontal="right"/>
    </xf>
    <xf numFmtId="4" fontId="18" fillId="0" borderId="14" xfId="0" applyNumberFormat="1" applyFont="1" applyBorder="1" applyAlignment="1">
      <alignment horizontal="right"/>
    </xf>
    <xf numFmtId="0" fontId="12" fillId="0" borderId="12" xfId="0" applyFont="1" applyBorder="1" applyAlignment="1">
      <alignment horizontal="left" vertical="center"/>
    </xf>
    <xf numFmtId="4" fontId="20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49" fontId="18" fillId="0" borderId="12" xfId="0" applyNumberFormat="1" applyFont="1" applyBorder="1" applyAlignment="1">
      <alignment vertical="center"/>
    </xf>
    <xf numFmtId="0" fontId="18" fillId="0" borderId="12" xfId="0" applyNumberFormat="1" applyFont="1" applyBorder="1" applyAlignment="1">
      <alignment vertical="top" wrapText="1"/>
    </xf>
    <xf numFmtId="4" fontId="20" fillId="0" borderId="14" xfId="0" applyNumberFormat="1" applyFont="1" applyBorder="1" applyAlignment="1"/>
    <xf numFmtId="4" fontId="20" fillId="0" borderId="11" xfId="0" applyNumberFormat="1" applyFont="1" applyBorder="1" applyAlignment="1">
      <alignment horizontal="right" vertical="center"/>
    </xf>
    <xf numFmtId="4" fontId="18" fillId="0" borderId="11" xfId="0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 wrapText="1"/>
    </xf>
    <xf numFmtId="0" fontId="18" fillId="0" borderId="13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2" xfId="0" applyFont="1" applyBorder="1" applyAlignment="1">
      <alignment vertical="center"/>
    </xf>
    <xf numFmtId="49" fontId="12" fillId="0" borderId="12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top"/>
    </xf>
    <xf numFmtId="0" fontId="18" fillId="0" borderId="0" xfId="0" applyFont="1" applyBorder="1" applyAlignment="1">
      <alignment horizontal="center" vertical="top"/>
    </xf>
    <xf numFmtId="0" fontId="1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 wrapText="1"/>
    </xf>
    <xf numFmtId="2" fontId="12" fillId="0" borderId="12" xfId="0" applyNumberFormat="1" applyFont="1" applyBorder="1" applyAlignment="1">
      <alignment vertical="center" wrapText="1"/>
    </xf>
    <xf numFmtId="4" fontId="12" fillId="0" borderId="13" xfId="0" applyNumberFormat="1" applyFont="1" applyBorder="1" applyAlignment="1">
      <alignment horizontal="right" vertical="center"/>
    </xf>
    <xf numFmtId="49" fontId="18" fillId="0" borderId="13" xfId="0" applyNumberFormat="1" applyFont="1" applyBorder="1" applyAlignment="1">
      <alignment vertical="center"/>
    </xf>
    <xf numFmtId="0" fontId="12" fillId="0" borderId="11" xfId="0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right" vertical="center"/>
    </xf>
    <xf numFmtId="49" fontId="20" fillId="0" borderId="12" xfId="0" applyNumberFormat="1" applyFont="1" applyBorder="1" applyAlignment="1">
      <alignment vertical="center"/>
    </xf>
    <xf numFmtId="0" fontId="12" fillId="0" borderId="12" xfId="0" applyFont="1" applyBorder="1" applyAlignment="1">
      <alignment horizontal="right" vertical="center" wrapText="1"/>
    </xf>
    <xf numFmtId="0" fontId="12" fillId="0" borderId="12" xfId="0" applyNumberFormat="1" applyFont="1" applyBorder="1" applyAlignment="1">
      <alignment vertical="top" wrapText="1"/>
    </xf>
    <xf numFmtId="0" fontId="18" fillId="0" borderId="12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top" wrapText="1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right" vertical="top"/>
    </xf>
    <xf numFmtId="0" fontId="19" fillId="0" borderId="0" xfId="0" applyFont="1" applyBorder="1" applyAlignment="1">
      <alignment horizontal="right" vertical="center"/>
    </xf>
    <xf numFmtId="0" fontId="28" fillId="0" borderId="0" xfId="0" applyFont="1" applyAlignment="1">
      <alignment horizontal="right" vertical="top"/>
    </xf>
    <xf numFmtId="0" fontId="19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0" fontId="19" fillId="0" borderId="11" xfId="0" applyFont="1" applyBorder="1" applyAlignment="1">
      <alignment vertical="top" wrapText="1"/>
    </xf>
    <xf numFmtId="4" fontId="19" fillId="0" borderId="11" xfId="0" applyNumberFormat="1" applyFont="1" applyBorder="1" applyAlignment="1">
      <alignment vertical="top"/>
    </xf>
    <xf numFmtId="0" fontId="29" fillId="0" borderId="11" xfId="0" applyFont="1" applyBorder="1" applyAlignment="1"/>
    <xf numFmtId="4" fontId="29" fillId="0" borderId="11" xfId="0" applyNumberFormat="1" applyFont="1" applyBorder="1" applyAlignment="1"/>
    <xf numFmtId="0" fontId="28" fillId="0" borderId="12" xfId="0" applyFont="1" applyBorder="1" applyAlignment="1">
      <alignment vertical="center"/>
    </xf>
    <xf numFmtId="4" fontId="28" fillId="0" borderId="12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vertical="top" wrapText="1"/>
    </xf>
    <xf numFmtId="4" fontId="28" fillId="0" borderId="12" xfId="0" applyNumberFormat="1" applyFont="1" applyBorder="1" applyAlignment="1">
      <alignment vertical="center"/>
    </xf>
    <xf numFmtId="0" fontId="29" fillId="0" borderId="12" xfId="0" applyFont="1" applyBorder="1" applyAlignment="1"/>
    <xf numFmtId="4" fontId="29" fillId="0" borderId="12" xfId="0" applyNumberFormat="1" applyFont="1" applyBorder="1" applyAlignment="1"/>
    <xf numFmtId="49" fontId="28" fillId="0" borderId="12" xfId="0" applyNumberFormat="1" applyFont="1" applyBorder="1" applyAlignment="1">
      <alignment vertical="center"/>
    </xf>
    <xf numFmtId="166" fontId="28" fillId="0" borderId="12" xfId="0" applyNumberFormat="1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4" fontId="19" fillId="0" borderId="12" xfId="0" applyNumberFormat="1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4" fontId="29" fillId="0" borderId="12" xfId="0" applyNumberFormat="1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167" fontId="19" fillId="0" borderId="12" xfId="0" applyNumberFormat="1" applyFont="1" applyBorder="1" applyAlignment="1">
      <alignment vertical="center" wrapText="1"/>
    </xf>
    <xf numFmtId="4" fontId="28" fillId="0" borderId="12" xfId="0" applyNumberFormat="1" applyFont="1" applyBorder="1" applyAlignment="1">
      <alignment vertical="center" wrapText="1"/>
    </xf>
    <xf numFmtId="0" fontId="28" fillId="0" borderId="12" xfId="0" applyFont="1" applyBorder="1" applyAlignment="1">
      <alignment horizontal="left" vertical="center" wrapText="1"/>
    </xf>
    <xf numFmtId="4" fontId="29" fillId="0" borderId="20" xfId="0" applyNumberFormat="1" applyFont="1" applyBorder="1" applyAlignment="1">
      <alignment vertical="center"/>
    </xf>
    <xf numFmtId="0" fontId="28" fillId="0" borderId="0" xfId="0" applyFont="1" applyBorder="1" applyAlignment="1">
      <alignment vertical="top" wrapText="1"/>
    </xf>
    <xf numFmtId="0" fontId="29" fillId="0" borderId="0" xfId="0" applyFont="1" applyAlignment="1">
      <alignment vertical="top"/>
    </xf>
    <xf numFmtId="0" fontId="19" fillId="0" borderId="11" xfId="0" applyFont="1" applyBorder="1" applyAlignment="1">
      <alignment vertical="top"/>
    </xf>
    <xf numFmtId="0" fontId="29" fillId="0" borderId="0" xfId="0" applyFont="1" applyAlignment="1">
      <alignment horizontal="center" vertical="top"/>
    </xf>
    <xf numFmtId="4" fontId="28" fillId="0" borderId="12" xfId="0" applyNumberFormat="1" applyFont="1" applyBorder="1" applyAlignment="1">
      <alignment vertical="top"/>
    </xf>
    <xf numFmtId="4" fontId="28" fillId="0" borderId="14" xfId="0" applyNumberFormat="1" applyFont="1" applyBorder="1" applyAlignment="1">
      <alignment vertical="top"/>
    </xf>
    <xf numFmtId="0" fontId="28" fillId="0" borderId="11" xfId="0" applyFont="1" applyBorder="1" applyAlignment="1">
      <alignment vertical="center"/>
    </xf>
    <xf numFmtId="0" fontId="29" fillId="0" borderId="14" xfId="0" applyFont="1" applyBorder="1" applyAlignment="1">
      <alignment horizontal="center" vertical="top"/>
    </xf>
    <xf numFmtId="4" fontId="28" fillId="0" borderId="14" xfId="0" applyNumberFormat="1" applyFont="1" applyBorder="1" applyAlignment="1">
      <alignment horizontal="right" vertical="center"/>
    </xf>
    <xf numFmtId="49" fontId="19" fillId="0" borderId="12" xfId="0" applyNumberFormat="1" applyFont="1" applyBorder="1" applyAlignment="1">
      <alignment vertical="center" wrapText="1"/>
    </xf>
    <xf numFmtId="4" fontId="19" fillId="0" borderId="12" xfId="0" applyNumberFormat="1" applyFont="1" applyBorder="1" applyAlignment="1">
      <alignment horizontal="right" vertical="center"/>
    </xf>
    <xf numFmtId="4" fontId="29" fillId="0" borderId="1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vertical="center"/>
    </xf>
    <xf numFmtId="4" fontId="28" fillId="0" borderId="12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4" fontId="19" fillId="0" borderId="11" xfId="0" applyNumberFormat="1" applyFont="1" applyBorder="1" applyAlignment="1">
      <alignment horizontal="right" vertical="top"/>
    </xf>
    <xf numFmtId="4" fontId="19" fillId="0" borderId="18" xfId="0" applyNumberFormat="1" applyFont="1" applyBorder="1" applyAlignment="1">
      <alignment horizontal="right" vertical="top"/>
    </xf>
    <xf numFmtId="0" fontId="29" fillId="0" borderId="12" xfId="0" applyFont="1" applyBorder="1" applyAlignment="1">
      <alignment vertical="top"/>
    </xf>
    <xf numFmtId="0" fontId="28" fillId="0" borderId="12" xfId="0" applyFont="1" applyBorder="1" applyAlignment="1">
      <alignment vertical="top"/>
    </xf>
    <xf numFmtId="4" fontId="28" fillId="0" borderId="11" xfId="0" applyNumberFormat="1" applyFont="1" applyBorder="1" applyAlignment="1">
      <alignment vertical="top"/>
    </xf>
    <xf numFmtId="4" fontId="28" fillId="0" borderId="11" xfId="0" applyNumberFormat="1" applyFont="1" applyBorder="1" applyAlignment="1">
      <alignment horizontal="right" vertical="top"/>
    </xf>
    <xf numFmtId="4" fontId="29" fillId="0" borderId="11" xfId="0" applyNumberFormat="1" applyFont="1" applyBorder="1" applyAlignment="1">
      <alignment horizontal="right"/>
    </xf>
    <xf numFmtId="4" fontId="28" fillId="0" borderId="19" xfId="0" applyNumberFormat="1" applyFont="1" applyBorder="1" applyAlignment="1">
      <alignment horizontal="right" vertical="center"/>
    </xf>
    <xf numFmtId="49" fontId="28" fillId="0" borderId="12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top"/>
    </xf>
    <xf numFmtId="0" fontId="19" fillId="0" borderId="11" xfId="0" applyFont="1" applyBorder="1" applyAlignment="1">
      <alignment horizontal="left" vertical="top"/>
    </xf>
    <xf numFmtId="0" fontId="28" fillId="0" borderId="11" xfId="0" applyFont="1" applyBorder="1" applyAlignment="1"/>
    <xf numFmtId="4" fontId="28" fillId="0" borderId="11" xfId="0" applyNumberFormat="1" applyFont="1" applyBorder="1" applyAlignment="1">
      <alignment horizontal="right"/>
    </xf>
    <xf numFmtId="0" fontId="28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horizontal="right" vertical="center"/>
    </xf>
    <xf numFmtId="49" fontId="28" fillId="0" borderId="0" xfId="0" applyNumberFormat="1" applyFont="1" applyBorder="1" applyAlignment="1">
      <alignment vertical="center"/>
    </xf>
    <xf numFmtId="49" fontId="28" fillId="0" borderId="0" xfId="0" applyNumberFormat="1" applyFont="1" applyBorder="1" applyAlignment="1">
      <alignment vertical="top"/>
    </xf>
    <xf numFmtId="4" fontId="28" fillId="0" borderId="0" xfId="0" applyNumberFormat="1" applyFont="1" applyBorder="1" applyAlignment="1">
      <alignment vertical="top"/>
    </xf>
    <xf numFmtId="0" fontId="0" fillId="0" borderId="0" xfId="0" applyFont="1"/>
    <xf numFmtId="0" fontId="12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</cellXfs>
  <cellStyles count="12">
    <cellStyle name="Bad" xfId="2" builtinId="27" customBuiltin="1"/>
    <cellStyle name="Check Cell" xfId="3" builtinId="23" customBuiltin="1"/>
    <cellStyle name="Comma" xfId="1" builtinId="3"/>
    <cellStyle name="Explanatory Text" xfId="4" builtinId="53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9" builtinId="20" customBuiltin="1"/>
    <cellStyle name="Neutral" xfId="10" builtinId="28" customBuiltin="1"/>
    <cellStyle name="Normal" xfId="0" builtinId="0"/>
    <cellStyle name="Title" xfId="1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8"/>
  <sheetViews>
    <sheetView tabSelected="1" zoomScale="60" zoomScaleNormal="60" zoomScaleSheetLayoutView="40" workbookViewId="0">
      <selection activeCell="AO28" sqref="AO28"/>
    </sheetView>
  </sheetViews>
  <sheetFormatPr defaultRowHeight="33" outlineLevelRow="5" x14ac:dyDescent="0.2"/>
  <cols>
    <col min="1" max="1" width="14.140625" style="1" customWidth="1"/>
    <col min="2" max="2" width="242.140625" style="2" customWidth="1"/>
    <col min="3" max="4" width="0" style="2" hidden="1" customWidth="1"/>
    <col min="5" max="6" width="0" style="3" hidden="1" customWidth="1"/>
    <col min="7" max="7" width="42" style="3" customWidth="1"/>
    <col min="8" max="39" width="0" style="3" hidden="1" customWidth="1"/>
    <col min="40" max="40" width="11.85546875" style="3" customWidth="1"/>
    <col min="41" max="16384" width="9.140625" style="3"/>
  </cols>
  <sheetData>
    <row r="1" spans="1:39" ht="33" customHeight="1" x14ac:dyDescent="0.2">
      <c r="A1" s="4"/>
      <c r="B1" s="5"/>
      <c r="C1" s="5"/>
      <c r="D1" s="5"/>
      <c r="E1" s="6"/>
      <c r="G1" s="6" t="s">
        <v>0</v>
      </c>
      <c r="H1" s="6"/>
      <c r="I1" s="6"/>
      <c r="J1" s="370"/>
      <c r="K1" s="370"/>
      <c r="M1" s="6"/>
      <c r="N1" s="6"/>
      <c r="AL1" s="6"/>
      <c r="AM1" s="6" t="s">
        <v>0</v>
      </c>
    </row>
    <row r="2" spans="1:39" ht="23.25" customHeight="1" x14ac:dyDescent="0.2">
      <c r="B2" s="8"/>
      <c r="C2" s="8"/>
      <c r="D2" s="8"/>
      <c r="E2" s="9"/>
      <c r="F2" s="9"/>
      <c r="G2" s="9"/>
      <c r="H2" s="9"/>
      <c r="I2" s="9"/>
      <c r="J2" s="9"/>
      <c r="K2" s="9"/>
      <c r="AK2" s="371"/>
      <c r="AL2" s="371"/>
      <c r="AM2" s="371"/>
    </row>
    <row r="3" spans="1:39" ht="23.25" hidden="1" customHeight="1" x14ac:dyDescent="0.2">
      <c r="B3" s="8"/>
      <c r="C3" s="8"/>
      <c r="D3" s="8"/>
      <c r="E3" s="9"/>
      <c r="F3" s="9"/>
      <c r="G3" s="9"/>
      <c r="H3" s="9"/>
      <c r="I3" s="9"/>
      <c r="J3" s="9"/>
      <c r="K3" s="9"/>
    </row>
    <row r="4" spans="1:39" ht="23.25" hidden="1" customHeight="1" x14ac:dyDescent="0.2">
      <c r="B4" s="8"/>
      <c r="C4" s="8"/>
      <c r="D4" s="8"/>
      <c r="E4" s="9"/>
      <c r="F4" s="9"/>
      <c r="G4" s="9"/>
      <c r="H4" s="9"/>
      <c r="I4" s="9"/>
      <c r="J4" s="9"/>
      <c r="K4" s="9"/>
    </row>
    <row r="5" spans="1:39" ht="23.25" hidden="1" customHeight="1" x14ac:dyDescent="0.2">
      <c r="B5" s="8"/>
      <c r="C5" s="8"/>
      <c r="D5" s="8"/>
      <c r="E5" s="9"/>
      <c r="F5" s="9"/>
      <c r="G5" s="9"/>
      <c r="H5" s="9"/>
      <c r="I5" s="9"/>
      <c r="J5" s="9"/>
      <c r="K5" s="9"/>
    </row>
    <row r="6" spans="1:39" ht="23.25" hidden="1" customHeight="1" x14ac:dyDescent="0.2">
      <c r="B6" s="8"/>
      <c r="C6" s="8"/>
      <c r="D6" s="8"/>
      <c r="E6" s="9"/>
      <c r="F6" s="9"/>
      <c r="G6" s="9"/>
      <c r="H6" s="9"/>
      <c r="I6" s="9"/>
      <c r="J6" s="9"/>
      <c r="K6" s="9"/>
    </row>
    <row r="7" spans="1:39" ht="23.25" hidden="1" customHeight="1" x14ac:dyDescent="0.2">
      <c r="B7" s="8"/>
      <c r="C7" s="8"/>
      <c r="D7" s="8"/>
      <c r="E7" s="9"/>
      <c r="F7" s="9"/>
      <c r="G7" s="9"/>
      <c r="H7" s="9"/>
      <c r="I7" s="9"/>
      <c r="J7" s="9"/>
      <c r="K7" s="9"/>
    </row>
    <row r="8" spans="1:39" ht="21.75" hidden="1" customHeight="1" x14ac:dyDescent="0.2">
      <c r="B8" s="8"/>
      <c r="C8" s="8"/>
      <c r="D8" s="8"/>
      <c r="E8" s="6"/>
      <c r="F8" s="6"/>
      <c r="G8" s="6"/>
      <c r="H8" s="6"/>
      <c r="I8" s="6"/>
    </row>
    <row r="9" spans="1:39" ht="20.25" customHeight="1" x14ac:dyDescent="0.2">
      <c r="B9" s="8"/>
      <c r="D9" s="8"/>
      <c r="E9" s="8"/>
    </row>
    <row r="10" spans="1:39" ht="27.75" customHeight="1" x14ac:dyDescent="0.2">
      <c r="A10" s="370" t="s">
        <v>1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</row>
    <row r="11" spans="1:39" s="12" customFormat="1" ht="35.25" hidden="1" customHeight="1" x14ac:dyDescent="0.2">
      <c r="A11" s="372" t="s">
        <v>2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2"/>
      <c r="V11" s="372"/>
      <c r="W11" s="372"/>
      <c r="X11" s="372"/>
      <c r="Y11" s="372"/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</row>
    <row r="12" spans="1:39" s="12" customFormat="1" ht="33.75" customHeight="1" x14ac:dyDescent="0.2">
      <c r="A12" s="373" t="s">
        <v>3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</row>
    <row r="13" spans="1:39" s="12" customFormat="1" ht="40.5" customHeight="1" x14ac:dyDescent="0.2">
      <c r="A13" s="373" t="s">
        <v>4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</row>
    <row r="14" spans="1:39" s="12" customFormat="1" ht="28.5" customHeight="1" x14ac:dyDescent="0.2">
      <c r="A14" s="13"/>
      <c r="B14" s="13"/>
      <c r="C14" s="14"/>
      <c r="D14" s="14"/>
      <c r="E14" s="14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12" customFormat="1" ht="28.5" hidden="1" customHeight="1" x14ac:dyDescent="0.2">
      <c r="A15" s="13"/>
      <c r="B15" s="13"/>
      <c r="C15" s="13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s="12" customFormat="1" ht="28.5" hidden="1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s="12" customFormat="1" ht="28.5" hidden="1" customHeight="1" x14ac:dyDescent="0.2">
      <c r="A17" s="13"/>
      <c r="B17" s="13"/>
      <c r="C17" s="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s="12" customFormat="1" ht="28.5" hidden="1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9" s="12" customFormat="1" ht="33.75" hidden="1" x14ac:dyDescent="0.5">
      <c r="A19" s="15"/>
      <c r="B19" s="16"/>
      <c r="C19" s="16"/>
      <c r="D19" s="16"/>
      <c r="E19" s="8"/>
    </row>
    <row r="20" spans="1:39" ht="33.75" x14ac:dyDescent="0.2">
      <c r="E20" s="17"/>
      <c r="H20" s="18"/>
      <c r="I20" s="18"/>
      <c r="K20" s="18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M20" s="18" t="s">
        <v>5</v>
      </c>
    </row>
    <row r="21" spans="1:39" s="21" customFormat="1" ht="29.25" customHeight="1" x14ac:dyDescent="0.2">
      <c r="A21" s="19" t="s">
        <v>6</v>
      </c>
      <c r="B21" s="374" t="s">
        <v>7</v>
      </c>
      <c r="C21" s="375" t="s">
        <v>8</v>
      </c>
      <c r="D21" s="375" t="s">
        <v>9</v>
      </c>
      <c r="E21" s="375" t="s">
        <v>10</v>
      </c>
      <c r="F21" s="375" t="s">
        <v>11</v>
      </c>
      <c r="G21" s="375" t="s">
        <v>12</v>
      </c>
      <c r="H21" s="20" t="s">
        <v>13</v>
      </c>
      <c r="I21" s="375" t="s">
        <v>14</v>
      </c>
      <c r="J21" s="375" t="s">
        <v>15</v>
      </c>
      <c r="K21" s="375" t="s">
        <v>16</v>
      </c>
      <c r="L21" s="375" t="s">
        <v>17</v>
      </c>
      <c r="M21" s="375" t="s">
        <v>18</v>
      </c>
      <c r="N21" s="375" t="s">
        <v>17</v>
      </c>
      <c r="O21" s="375" t="s">
        <v>19</v>
      </c>
      <c r="P21" s="374" t="s">
        <v>20</v>
      </c>
      <c r="Q21" s="375" t="s">
        <v>21</v>
      </c>
      <c r="R21" s="374" t="s">
        <v>20</v>
      </c>
      <c r="S21" s="375" t="s">
        <v>22</v>
      </c>
      <c r="T21" s="374" t="s">
        <v>17</v>
      </c>
      <c r="U21" s="375" t="s">
        <v>23</v>
      </c>
      <c r="V21" s="374" t="s">
        <v>20</v>
      </c>
      <c r="W21" s="375" t="s">
        <v>24</v>
      </c>
      <c r="X21" s="374" t="s">
        <v>25</v>
      </c>
      <c r="Y21" s="374" t="s">
        <v>20</v>
      </c>
      <c r="Z21" s="375" t="s">
        <v>26</v>
      </c>
      <c r="AA21" s="374" t="s">
        <v>20</v>
      </c>
      <c r="AB21" s="375" t="s">
        <v>27</v>
      </c>
      <c r="AC21" s="374" t="s">
        <v>20</v>
      </c>
      <c r="AD21" s="375" t="s">
        <v>28</v>
      </c>
      <c r="AE21" s="374" t="s">
        <v>20</v>
      </c>
      <c r="AF21" s="375" t="s">
        <v>29</v>
      </c>
      <c r="AG21" s="374" t="s">
        <v>20</v>
      </c>
      <c r="AH21" s="375" t="s">
        <v>30</v>
      </c>
      <c r="AI21" s="374" t="s">
        <v>20</v>
      </c>
      <c r="AJ21" s="374" t="s">
        <v>28</v>
      </c>
      <c r="AK21" s="376" t="s">
        <v>31</v>
      </c>
      <c r="AL21" s="376" t="s">
        <v>32</v>
      </c>
      <c r="AM21" s="376" t="s">
        <v>33</v>
      </c>
    </row>
    <row r="22" spans="1:39" s="24" customFormat="1" ht="78" customHeight="1" x14ac:dyDescent="0.2">
      <c r="A22" s="22" t="s">
        <v>34</v>
      </c>
      <c r="B22" s="374"/>
      <c r="C22" s="375"/>
      <c r="D22" s="375"/>
      <c r="E22" s="375"/>
      <c r="F22" s="375"/>
      <c r="G22" s="375"/>
      <c r="H22" s="23" t="s">
        <v>35</v>
      </c>
      <c r="I22" s="375"/>
      <c r="J22" s="375"/>
      <c r="K22" s="375"/>
      <c r="L22" s="375"/>
      <c r="M22" s="375"/>
      <c r="N22" s="375"/>
      <c r="O22" s="375"/>
      <c r="P22" s="374"/>
      <c r="Q22" s="375"/>
      <c r="R22" s="374"/>
      <c r="S22" s="375"/>
      <c r="T22" s="374"/>
      <c r="U22" s="375"/>
      <c r="V22" s="374"/>
      <c r="W22" s="375"/>
      <c r="X22" s="374"/>
      <c r="Y22" s="374"/>
      <c r="Z22" s="375"/>
      <c r="AA22" s="374"/>
      <c r="AB22" s="375"/>
      <c r="AC22" s="374"/>
      <c r="AD22" s="375"/>
      <c r="AE22" s="374"/>
      <c r="AF22" s="375"/>
      <c r="AG22" s="374"/>
      <c r="AH22" s="375"/>
      <c r="AI22" s="374"/>
      <c r="AJ22" s="374"/>
      <c r="AK22" s="376"/>
      <c r="AL22" s="376"/>
      <c r="AM22" s="376"/>
    </row>
    <row r="23" spans="1:39" s="24" customFormat="1" ht="36" customHeight="1" x14ac:dyDescent="0.5">
      <c r="A23" s="25">
        <v>0</v>
      </c>
      <c r="B23" s="26">
        <v>1</v>
      </c>
      <c r="C23" s="26">
        <v>2</v>
      </c>
      <c r="D23" s="26">
        <v>3</v>
      </c>
      <c r="E23" s="25">
        <v>3</v>
      </c>
      <c r="F23" s="26"/>
      <c r="G23" s="26">
        <v>2</v>
      </c>
      <c r="H23" s="25">
        <v>5</v>
      </c>
      <c r="I23" s="25">
        <v>2</v>
      </c>
      <c r="J23" s="25">
        <v>3</v>
      </c>
      <c r="K23" s="25">
        <v>2</v>
      </c>
      <c r="L23" s="26">
        <v>3</v>
      </c>
      <c r="M23" s="25">
        <v>2</v>
      </c>
      <c r="N23" s="26">
        <v>3</v>
      </c>
      <c r="O23" s="25">
        <v>2</v>
      </c>
      <c r="P23" s="26">
        <v>3</v>
      </c>
      <c r="Q23" s="25">
        <v>2</v>
      </c>
      <c r="R23" s="26">
        <v>3</v>
      </c>
      <c r="S23" s="25">
        <v>2</v>
      </c>
      <c r="T23" s="25">
        <v>3</v>
      </c>
      <c r="U23" s="25">
        <v>2</v>
      </c>
      <c r="V23" s="26">
        <v>3</v>
      </c>
      <c r="W23" s="25">
        <v>2</v>
      </c>
      <c r="X23" s="26">
        <v>3</v>
      </c>
      <c r="Y23" s="26">
        <v>3</v>
      </c>
      <c r="Z23" s="25">
        <v>4</v>
      </c>
      <c r="AA23" s="26">
        <v>3</v>
      </c>
      <c r="AB23" s="26">
        <v>2</v>
      </c>
      <c r="AC23" s="26">
        <v>3</v>
      </c>
      <c r="AD23" s="26">
        <v>4</v>
      </c>
      <c r="AE23" s="26">
        <v>3</v>
      </c>
      <c r="AF23" s="26">
        <v>2</v>
      </c>
      <c r="AG23" s="26">
        <v>3</v>
      </c>
      <c r="AH23" s="26">
        <v>2</v>
      </c>
      <c r="AI23" s="26">
        <v>3</v>
      </c>
      <c r="AJ23" s="26">
        <v>4</v>
      </c>
      <c r="AK23" s="26">
        <v>5</v>
      </c>
      <c r="AL23" s="25">
        <v>6</v>
      </c>
      <c r="AM23" s="26">
        <v>7</v>
      </c>
    </row>
    <row r="24" spans="1:39" s="12" customFormat="1" ht="48" customHeight="1" x14ac:dyDescent="0.2">
      <c r="A24" s="27"/>
      <c r="B24" s="28" t="s">
        <v>36</v>
      </c>
      <c r="C24" s="29">
        <f t="shared" ref="C24:AM24" si="0">SUM(C25+C59)</f>
        <v>820152</v>
      </c>
      <c r="D24" s="29">
        <f t="shared" si="0"/>
        <v>812973</v>
      </c>
      <c r="E24" s="29">
        <f t="shared" si="0"/>
        <v>655078</v>
      </c>
      <c r="F24" s="29">
        <f t="shared" si="0"/>
        <v>586205</v>
      </c>
      <c r="G24" s="29">
        <f t="shared" si="0"/>
        <v>583150</v>
      </c>
      <c r="H24" s="29">
        <f t="shared" si="0"/>
        <v>0</v>
      </c>
      <c r="I24" s="29">
        <f>SUM(I25+I59)</f>
        <v>820152</v>
      </c>
      <c r="J24" s="29">
        <f t="shared" si="0"/>
        <v>1293</v>
      </c>
      <c r="K24" s="29">
        <f t="shared" si="0"/>
        <v>821445</v>
      </c>
      <c r="L24" s="29">
        <f t="shared" si="0"/>
        <v>10269</v>
      </c>
      <c r="M24" s="29">
        <f t="shared" si="0"/>
        <v>831714</v>
      </c>
      <c r="N24" s="29">
        <f t="shared" si="0"/>
        <v>13000</v>
      </c>
      <c r="O24" s="29">
        <f t="shared" si="0"/>
        <v>844714</v>
      </c>
      <c r="P24" s="29">
        <f t="shared" si="0"/>
        <v>-46124</v>
      </c>
      <c r="Q24" s="29">
        <f t="shared" si="0"/>
        <v>798590</v>
      </c>
      <c r="R24" s="29">
        <f t="shared" si="0"/>
        <v>17758</v>
      </c>
      <c r="S24" s="29">
        <f t="shared" si="0"/>
        <v>816348</v>
      </c>
      <c r="T24" s="29">
        <f t="shared" si="0"/>
        <v>0</v>
      </c>
      <c r="U24" s="29">
        <f t="shared" si="0"/>
        <v>816348</v>
      </c>
      <c r="V24" s="29">
        <f t="shared" si="0"/>
        <v>-8253</v>
      </c>
      <c r="W24" s="29">
        <f t="shared" si="0"/>
        <v>808095</v>
      </c>
      <c r="X24" s="29">
        <f t="shared" si="0"/>
        <v>0</v>
      </c>
      <c r="Y24" s="29">
        <f t="shared" si="0"/>
        <v>13164</v>
      </c>
      <c r="Z24" s="29">
        <f t="shared" si="0"/>
        <v>821259</v>
      </c>
      <c r="AA24" s="29">
        <f t="shared" si="0"/>
        <v>7214</v>
      </c>
      <c r="AB24" s="29">
        <f t="shared" si="0"/>
        <v>828473</v>
      </c>
      <c r="AC24" s="29">
        <f t="shared" si="0"/>
        <v>-15500</v>
      </c>
      <c r="AD24" s="29">
        <f t="shared" si="0"/>
        <v>812973</v>
      </c>
      <c r="AE24" s="29">
        <f t="shared" si="0"/>
        <v>0</v>
      </c>
      <c r="AF24" s="29">
        <f t="shared" si="0"/>
        <v>810209</v>
      </c>
      <c r="AG24" s="29">
        <f t="shared" si="0"/>
        <v>0</v>
      </c>
      <c r="AH24" s="29">
        <f t="shared" si="0"/>
        <v>810209</v>
      </c>
      <c r="AI24" s="29">
        <f t="shared" si="0"/>
        <v>1293</v>
      </c>
      <c r="AJ24" s="29">
        <f t="shared" si="0"/>
        <v>811502</v>
      </c>
      <c r="AK24" s="29">
        <f t="shared" si="0"/>
        <v>404084</v>
      </c>
      <c r="AL24" s="29">
        <f t="shared" si="0"/>
        <v>422832</v>
      </c>
      <c r="AM24" s="29">
        <f t="shared" si="0"/>
        <v>442493</v>
      </c>
    </row>
    <row r="25" spans="1:39" s="12" customFormat="1" ht="44.25" customHeight="1" x14ac:dyDescent="0.45">
      <c r="A25" s="27"/>
      <c r="B25" s="30" t="s">
        <v>37</v>
      </c>
      <c r="C25" s="31">
        <f t="shared" ref="C25:AM25" si="1">SUM(C26+C30+C34+C46+C57+C58)</f>
        <v>443382</v>
      </c>
      <c r="D25" s="31">
        <f t="shared" si="1"/>
        <v>495743</v>
      </c>
      <c r="E25" s="31">
        <f t="shared" si="1"/>
        <v>483182</v>
      </c>
      <c r="F25" s="31">
        <f t="shared" si="1"/>
        <v>530863</v>
      </c>
      <c r="G25" s="31">
        <f t="shared" si="1"/>
        <v>460723</v>
      </c>
      <c r="H25" s="31">
        <f t="shared" si="1"/>
        <v>0</v>
      </c>
      <c r="I25" s="31">
        <f>SUM(I26+I30+I34+I46+I57+I58)</f>
        <v>443382</v>
      </c>
      <c r="J25" s="31">
        <f t="shared" si="1"/>
        <v>0</v>
      </c>
      <c r="K25" s="31">
        <f t="shared" si="1"/>
        <v>443382</v>
      </c>
      <c r="L25" s="31">
        <f t="shared" si="1"/>
        <v>2421</v>
      </c>
      <c r="M25" s="31">
        <f t="shared" si="1"/>
        <v>445803</v>
      </c>
      <c r="N25" s="31">
        <f t="shared" si="1"/>
        <v>-450</v>
      </c>
      <c r="O25" s="31">
        <f t="shared" si="1"/>
        <v>445353</v>
      </c>
      <c r="P25" s="31">
        <f t="shared" si="1"/>
        <v>2275</v>
      </c>
      <c r="Q25" s="31">
        <f t="shared" si="1"/>
        <v>447628</v>
      </c>
      <c r="R25" s="31">
        <f t="shared" si="1"/>
        <v>22581</v>
      </c>
      <c r="S25" s="31">
        <f t="shared" si="1"/>
        <v>470209</v>
      </c>
      <c r="T25" s="31">
        <f t="shared" si="1"/>
        <v>2199</v>
      </c>
      <c r="U25" s="31">
        <f t="shared" si="1"/>
        <v>472408</v>
      </c>
      <c r="V25" s="31">
        <f t="shared" si="1"/>
        <v>8457</v>
      </c>
      <c r="W25" s="31">
        <f t="shared" si="1"/>
        <v>480865</v>
      </c>
      <c r="X25" s="31">
        <f t="shared" si="1"/>
        <v>0</v>
      </c>
      <c r="Y25" s="31">
        <f t="shared" si="1"/>
        <v>13164</v>
      </c>
      <c r="Z25" s="31">
        <f t="shared" si="1"/>
        <v>494029</v>
      </c>
      <c r="AA25" s="31">
        <f t="shared" si="1"/>
        <v>7214</v>
      </c>
      <c r="AB25" s="31">
        <f t="shared" si="1"/>
        <v>501243</v>
      </c>
      <c r="AC25" s="31">
        <f t="shared" si="1"/>
        <v>-5500</v>
      </c>
      <c r="AD25" s="31">
        <f t="shared" si="1"/>
        <v>495743</v>
      </c>
      <c r="AE25" s="31">
        <f t="shared" si="1"/>
        <v>0</v>
      </c>
      <c r="AF25" s="31">
        <f t="shared" si="1"/>
        <v>492979</v>
      </c>
      <c r="AG25" s="31">
        <f t="shared" si="1"/>
        <v>0</v>
      </c>
      <c r="AH25" s="31">
        <f t="shared" si="1"/>
        <v>492979</v>
      </c>
      <c r="AI25" s="31">
        <f t="shared" si="1"/>
        <v>0</v>
      </c>
      <c r="AJ25" s="31">
        <f t="shared" si="1"/>
        <v>492979</v>
      </c>
      <c r="AK25" s="31">
        <f t="shared" si="1"/>
        <v>404084</v>
      </c>
      <c r="AL25" s="31">
        <f t="shared" si="1"/>
        <v>422832</v>
      </c>
      <c r="AM25" s="31">
        <f t="shared" si="1"/>
        <v>442493</v>
      </c>
    </row>
    <row r="26" spans="1:39" s="34" customFormat="1" ht="46.5" customHeight="1" x14ac:dyDescent="0.2">
      <c r="A26" s="27"/>
      <c r="B26" s="32" t="s">
        <v>38</v>
      </c>
      <c r="C26" s="33">
        <f t="shared" ref="C26:AM26" si="2">SUM(C27+C28+C29)</f>
        <v>141515</v>
      </c>
      <c r="D26" s="33">
        <f t="shared" si="2"/>
        <v>148271</v>
      </c>
      <c r="E26" s="33">
        <f t="shared" si="2"/>
        <v>140787</v>
      </c>
      <c r="F26" s="33">
        <f t="shared" si="2"/>
        <v>154837</v>
      </c>
      <c r="G26" s="33">
        <f t="shared" si="2"/>
        <v>145037</v>
      </c>
      <c r="H26" s="33">
        <f t="shared" si="2"/>
        <v>0</v>
      </c>
      <c r="I26" s="33">
        <f>SUM(I27+I28+I29)</f>
        <v>141515</v>
      </c>
      <c r="J26" s="33">
        <f t="shared" si="2"/>
        <v>0</v>
      </c>
      <c r="K26" s="33">
        <f t="shared" si="2"/>
        <v>141515</v>
      </c>
      <c r="L26" s="33">
        <f t="shared" si="2"/>
        <v>0</v>
      </c>
      <c r="M26" s="33">
        <f t="shared" si="2"/>
        <v>141515</v>
      </c>
      <c r="N26" s="33">
        <f t="shared" si="2"/>
        <v>0</v>
      </c>
      <c r="O26" s="33">
        <f t="shared" si="2"/>
        <v>141515</v>
      </c>
      <c r="P26" s="33">
        <f t="shared" si="2"/>
        <v>114</v>
      </c>
      <c r="Q26" s="33">
        <f t="shared" si="2"/>
        <v>141629</v>
      </c>
      <c r="R26" s="33">
        <f t="shared" si="2"/>
        <v>6600</v>
      </c>
      <c r="S26" s="33">
        <f t="shared" si="2"/>
        <v>148229</v>
      </c>
      <c r="T26" s="33">
        <f t="shared" si="2"/>
        <v>0</v>
      </c>
      <c r="U26" s="33">
        <f t="shared" si="2"/>
        <v>148229</v>
      </c>
      <c r="V26" s="33">
        <f t="shared" si="2"/>
        <v>2</v>
      </c>
      <c r="W26" s="33">
        <f t="shared" si="2"/>
        <v>148231</v>
      </c>
      <c r="X26" s="33">
        <f t="shared" si="2"/>
        <v>0</v>
      </c>
      <c r="Y26" s="33">
        <f t="shared" si="2"/>
        <v>38</v>
      </c>
      <c r="Z26" s="33">
        <f t="shared" si="2"/>
        <v>148269</v>
      </c>
      <c r="AA26" s="33">
        <f t="shared" si="2"/>
        <v>0</v>
      </c>
      <c r="AB26" s="33">
        <f t="shared" si="2"/>
        <v>148269</v>
      </c>
      <c r="AC26" s="33">
        <f t="shared" si="2"/>
        <v>2</v>
      </c>
      <c r="AD26" s="33">
        <f t="shared" si="2"/>
        <v>148271</v>
      </c>
      <c r="AE26" s="33">
        <f t="shared" si="2"/>
        <v>0</v>
      </c>
      <c r="AF26" s="33">
        <f t="shared" si="2"/>
        <v>148271</v>
      </c>
      <c r="AG26" s="33">
        <f t="shared" si="2"/>
        <v>0</v>
      </c>
      <c r="AH26" s="33">
        <f t="shared" si="2"/>
        <v>148271</v>
      </c>
      <c r="AI26" s="33">
        <f t="shared" si="2"/>
        <v>0</v>
      </c>
      <c r="AJ26" s="33">
        <f t="shared" si="2"/>
        <v>148271</v>
      </c>
      <c r="AK26" s="33">
        <f t="shared" si="2"/>
        <v>0</v>
      </c>
      <c r="AL26" s="33">
        <f t="shared" si="2"/>
        <v>0</v>
      </c>
      <c r="AM26" s="33">
        <f t="shared" si="2"/>
        <v>0</v>
      </c>
    </row>
    <row r="27" spans="1:39" s="34" customFormat="1" ht="36.75" customHeight="1" x14ac:dyDescent="0.2">
      <c r="A27" s="35"/>
      <c r="B27" s="36" t="s">
        <v>39</v>
      </c>
      <c r="C27" s="37">
        <v>134047</v>
      </c>
      <c r="D27" s="38">
        <v>140647</v>
      </c>
      <c r="E27" s="37">
        <v>133399</v>
      </c>
      <c r="F27" s="37">
        <v>145467</v>
      </c>
      <c r="G27" s="37">
        <v>135667</v>
      </c>
      <c r="H27" s="37">
        <v>0</v>
      </c>
      <c r="I27" s="37">
        <v>134047</v>
      </c>
      <c r="J27" s="37">
        <v>0</v>
      </c>
      <c r="K27" s="37">
        <f>SUM(I27+J27)</f>
        <v>134047</v>
      </c>
      <c r="L27" s="37">
        <v>0</v>
      </c>
      <c r="M27" s="37">
        <f>SUM(K27+L27)</f>
        <v>134047</v>
      </c>
      <c r="N27" s="37">
        <v>0</v>
      </c>
      <c r="O27" s="37">
        <f>SUM(M27+N27)</f>
        <v>134047</v>
      </c>
      <c r="P27" s="37">
        <v>0</v>
      </c>
      <c r="Q27" s="37">
        <f>SUM(O27+P27)</f>
        <v>134047</v>
      </c>
      <c r="R27" s="37">
        <v>6600</v>
      </c>
      <c r="S27" s="37">
        <f>SUM(Q27+R27)</f>
        <v>140647</v>
      </c>
      <c r="T27" s="37">
        <v>0</v>
      </c>
      <c r="U27" s="37">
        <f t="shared" ref="U27:U70" si="3">SUM(S27+T27)</f>
        <v>140647</v>
      </c>
      <c r="V27" s="37">
        <v>0</v>
      </c>
      <c r="W27" s="37">
        <f>SUM(U27+V27)</f>
        <v>140647</v>
      </c>
      <c r="X27" s="37">
        <v>0</v>
      </c>
      <c r="Y27" s="37">
        <v>0</v>
      </c>
      <c r="Z27" s="37">
        <f>SUM(W27+X27+Y27)</f>
        <v>140647</v>
      </c>
      <c r="AA27" s="37">
        <v>0</v>
      </c>
      <c r="AB27" s="37">
        <f>SUM(Z27+AA27)</f>
        <v>140647</v>
      </c>
      <c r="AC27" s="37">
        <v>0</v>
      </c>
      <c r="AD27" s="37">
        <f>SUM(AB27+AC27)</f>
        <v>140647</v>
      </c>
      <c r="AE27" s="37">
        <v>0</v>
      </c>
      <c r="AF27" s="37">
        <f>SUM(AD27+AE27)</f>
        <v>140647</v>
      </c>
      <c r="AG27" s="37">
        <v>0</v>
      </c>
      <c r="AH27" s="37">
        <f>SUM(AF27+AG27)</f>
        <v>140647</v>
      </c>
      <c r="AI27" s="37">
        <v>0</v>
      </c>
      <c r="AJ27" s="37">
        <f>SUM(AH27+AI27)</f>
        <v>140647</v>
      </c>
      <c r="AK27" s="37">
        <v>0</v>
      </c>
      <c r="AL27" s="37">
        <v>0</v>
      </c>
      <c r="AM27" s="37">
        <v>0</v>
      </c>
    </row>
    <row r="28" spans="1:39" s="34" customFormat="1" ht="45.75" customHeight="1" x14ac:dyDescent="0.2">
      <c r="A28" s="35"/>
      <c r="B28" s="36" t="s">
        <v>40</v>
      </c>
      <c r="C28" s="37">
        <v>0</v>
      </c>
      <c r="D28" s="38">
        <v>4</v>
      </c>
      <c r="E28" s="37">
        <v>3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f>SUM(I28+J28)</f>
        <v>0</v>
      </c>
      <c r="L28" s="37">
        <v>0</v>
      </c>
      <c r="M28" s="37">
        <f t="shared" ref="M28:M71" si="4">SUM(K28+L28)</f>
        <v>0</v>
      </c>
      <c r="N28" s="37">
        <v>0</v>
      </c>
      <c r="O28" s="37">
        <f t="shared" ref="O28:O71" si="5">SUM(M28+N28)</f>
        <v>0</v>
      </c>
      <c r="P28" s="37">
        <v>0</v>
      </c>
      <c r="Q28" s="37">
        <f>SUM(O28+P28)</f>
        <v>0</v>
      </c>
      <c r="R28" s="37">
        <v>0</v>
      </c>
      <c r="S28" s="37">
        <f>SUM(Q28+R28)</f>
        <v>0</v>
      </c>
      <c r="T28" s="37">
        <v>0</v>
      </c>
      <c r="U28" s="37">
        <f t="shared" si="3"/>
        <v>0</v>
      </c>
      <c r="V28" s="37">
        <v>2</v>
      </c>
      <c r="W28" s="37">
        <f>SUM(U28+V28)</f>
        <v>2</v>
      </c>
      <c r="X28" s="37">
        <v>0</v>
      </c>
      <c r="Y28" s="37">
        <v>0</v>
      </c>
      <c r="Z28" s="37">
        <f t="shared" ref="Z28:Z71" si="6">SUM(W28+X28+Y28)</f>
        <v>2</v>
      </c>
      <c r="AA28" s="37"/>
      <c r="AB28" s="37">
        <f t="shared" ref="AB28:AB71" si="7">SUM(Z28+AA28)</f>
        <v>2</v>
      </c>
      <c r="AC28" s="37">
        <v>2</v>
      </c>
      <c r="AD28" s="37">
        <f t="shared" ref="AD28:AD71" si="8">SUM(AB28+AC28)</f>
        <v>4</v>
      </c>
      <c r="AE28" s="37">
        <v>0</v>
      </c>
      <c r="AF28" s="37">
        <f t="shared" ref="AF28:AF71" si="9">SUM(AD28+AE28)</f>
        <v>4</v>
      </c>
      <c r="AG28" s="37">
        <v>0</v>
      </c>
      <c r="AH28" s="37">
        <f t="shared" ref="AH28:AJ71" si="10">SUM(AF28+AG28)</f>
        <v>4</v>
      </c>
      <c r="AI28" s="37">
        <v>0</v>
      </c>
      <c r="AJ28" s="37">
        <f t="shared" si="10"/>
        <v>4</v>
      </c>
      <c r="AK28" s="37">
        <v>0</v>
      </c>
      <c r="AL28" s="37">
        <v>0</v>
      </c>
      <c r="AM28" s="37">
        <v>0</v>
      </c>
    </row>
    <row r="29" spans="1:39" s="34" customFormat="1" ht="138.75" customHeight="1" x14ac:dyDescent="0.2">
      <c r="A29" s="35"/>
      <c r="B29" s="36" t="s">
        <v>41</v>
      </c>
      <c r="C29" s="37">
        <v>7468</v>
      </c>
      <c r="D29" s="38">
        <v>7620</v>
      </c>
      <c r="E29" s="37">
        <v>7385</v>
      </c>
      <c r="F29" s="37">
        <v>9370</v>
      </c>
      <c r="G29" s="37">
        <v>9370</v>
      </c>
      <c r="H29" s="37">
        <v>0</v>
      </c>
      <c r="I29" s="37">
        <v>7468</v>
      </c>
      <c r="J29" s="37">
        <v>0</v>
      </c>
      <c r="K29" s="37">
        <f>SUM(I29+J29)</f>
        <v>7468</v>
      </c>
      <c r="L29" s="37">
        <v>0</v>
      </c>
      <c r="M29" s="37">
        <f t="shared" si="4"/>
        <v>7468</v>
      </c>
      <c r="N29" s="37">
        <v>0</v>
      </c>
      <c r="O29" s="37">
        <f t="shared" si="5"/>
        <v>7468</v>
      </c>
      <c r="P29" s="37">
        <v>114</v>
      </c>
      <c r="Q29" s="37">
        <f>SUM(O29+P29)</f>
        <v>7582</v>
      </c>
      <c r="R29" s="37">
        <v>0</v>
      </c>
      <c r="S29" s="37">
        <f>SUM(Q29+R29)</f>
        <v>7582</v>
      </c>
      <c r="T29" s="37">
        <v>0</v>
      </c>
      <c r="U29" s="33">
        <f t="shared" si="3"/>
        <v>7582</v>
      </c>
      <c r="V29" s="37">
        <v>0</v>
      </c>
      <c r="W29" s="37">
        <f>SUM(U29+V29)</f>
        <v>7582</v>
      </c>
      <c r="X29" s="37">
        <v>0</v>
      </c>
      <c r="Y29" s="37">
        <v>38</v>
      </c>
      <c r="Z29" s="37">
        <f t="shared" si="6"/>
        <v>7620</v>
      </c>
      <c r="AA29" s="37">
        <v>0</v>
      </c>
      <c r="AB29" s="37">
        <f t="shared" si="7"/>
        <v>7620</v>
      </c>
      <c r="AC29" s="37">
        <v>0</v>
      </c>
      <c r="AD29" s="37">
        <f t="shared" si="8"/>
        <v>7620</v>
      </c>
      <c r="AE29" s="37">
        <v>0</v>
      </c>
      <c r="AF29" s="37">
        <f t="shared" si="9"/>
        <v>7620</v>
      </c>
      <c r="AG29" s="37">
        <v>0</v>
      </c>
      <c r="AH29" s="37">
        <f t="shared" si="10"/>
        <v>7620</v>
      </c>
      <c r="AI29" s="37">
        <v>0</v>
      </c>
      <c r="AJ29" s="37">
        <f t="shared" si="10"/>
        <v>7620</v>
      </c>
      <c r="AK29" s="37">
        <v>0</v>
      </c>
      <c r="AL29" s="37">
        <v>0</v>
      </c>
      <c r="AM29" s="37">
        <v>0</v>
      </c>
    </row>
    <row r="30" spans="1:39" s="34" customFormat="1" ht="63" customHeight="1" x14ac:dyDescent="0.2">
      <c r="A30" s="27"/>
      <c r="B30" s="32" t="s">
        <v>42</v>
      </c>
      <c r="C30" s="33">
        <f t="shared" ref="C30:K30" si="11">SUM(C31+C32+C33)</f>
        <v>163820</v>
      </c>
      <c r="D30" s="33">
        <f t="shared" si="11"/>
        <v>186401</v>
      </c>
      <c r="E30" s="33">
        <f t="shared" si="11"/>
        <v>182474</v>
      </c>
      <c r="F30" s="33">
        <f t="shared" si="11"/>
        <v>197121</v>
      </c>
      <c r="G30" s="33">
        <f>SUM(G31+G32+G33)</f>
        <v>203853</v>
      </c>
      <c r="H30" s="33">
        <f t="shared" si="11"/>
        <v>0</v>
      </c>
      <c r="I30" s="33">
        <f>SUM(I31+I32+I33)</f>
        <v>163820</v>
      </c>
      <c r="J30" s="33">
        <f t="shared" si="11"/>
        <v>0</v>
      </c>
      <c r="K30" s="33">
        <f t="shared" si="11"/>
        <v>163820</v>
      </c>
      <c r="L30" s="33">
        <f>SUM(L31+L32+L33)</f>
        <v>9581</v>
      </c>
      <c r="M30" s="37">
        <f t="shared" si="4"/>
        <v>173401</v>
      </c>
      <c r="N30" s="33">
        <f>SUM(N31+N32+N33)</f>
        <v>13000</v>
      </c>
      <c r="O30" s="37">
        <f t="shared" si="5"/>
        <v>186401</v>
      </c>
      <c r="P30" s="33">
        <f t="shared" ref="P30:Y30" si="12">SUM(P31+P32+P33)</f>
        <v>0</v>
      </c>
      <c r="Q30" s="33">
        <f t="shared" si="12"/>
        <v>186401</v>
      </c>
      <c r="R30" s="33">
        <f t="shared" si="12"/>
        <v>0</v>
      </c>
      <c r="S30" s="33">
        <f t="shared" si="12"/>
        <v>186401</v>
      </c>
      <c r="T30" s="33">
        <f t="shared" si="12"/>
        <v>0</v>
      </c>
      <c r="U30" s="33">
        <f t="shared" si="12"/>
        <v>186401</v>
      </c>
      <c r="V30" s="33">
        <f t="shared" si="12"/>
        <v>0</v>
      </c>
      <c r="W30" s="33">
        <f t="shared" si="12"/>
        <v>186401</v>
      </c>
      <c r="X30" s="33">
        <f t="shared" si="12"/>
        <v>0</v>
      </c>
      <c r="Y30" s="33">
        <f t="shared" si="12"/>
        <v>0</v>
      </c>
      <c r="Z30" s="33">
        <f t="shared" si="6"/>
        <v>186401</v>
      </c>
      <c r="AA30" s="33">
        <f>SUM(AA31+AA32+AA33)</f>
        <v>0</v>
      </c>
      <c r="AB30" s="33">
        <f t="shared" si="7"/>
        <v>186401</v>
      </c>
      <c r="AC30" s="33">
        <f>SUM(AC31+AC32+AC33)</f>
        <v>0</v>
      </c>
      <c r="AD30" s="37">
        <f t="shared" si="8"/>
        <v>186401</v>
      </c>
      <c r="AE30" s="33">
        <f>SUM(AE31+AE32+AE33)</f>
        <v>0</v>
      </c>
      <c r="AF30" s="37">
        <f>SUM(AF31+AF32+AF33)</f>
        <v>186401</v>
      </c>
      <c r="AG30" s="33">
        <f>SUM(AG31+AG32+AG33)</f>
        <v>0</v>
      </c>
      <c r="AH30" s="37">
        <f t="shared" si="10"/>
        <v>186401</v>
      </c>
      <c r="AI30" s="37">
        <f>SUM(AI31+AI32+AI33)</f>
        <v>0</v>
      </c>
      <c r="AJ30" s="37">
        <f t="shared" si="10"/>
        <v>186401</v>
      </c>
      <c r="AK30" s="33">
        <f>SUM(AK31+AK32+AK33)</f>
        <v>206977</v>
      </c>
      <c r="AL30" s="33">
        <f>SUM(AL31+AL32+AL33)</f>
        <v>217331</v>
      </c>
      <c r="AM30" s="33">
        <f>SUM(AM31+AM32+AM33)</f>
        <v>228188</v>
      </c>
    </row>
    <row r="31" spans="1:39" s="34" customFormat="1" ht="69" customHeight="1" x14ac:dyDescent="0.2">
      <c r="A31" s="35"/>
      <c r="B31" s="39" t="s">
        <v>43</v>
      </c>
      <c r="C31" s="40">
        <v>163820</v>
      </c>
      <c r="D31" s="41">
        <v>186401</v>
      </c>
      <c r="E31" s="40">
        <v>182474</v>
      </c>
      <c r="F31" s="40">
        <v>195248</v>
      </c>
      <c r="G31" s="40">
        <v>201980</v>
      </c>
      <c r="H31" s="40">
        <v>0</v>
      </c>
      <c r="I31" s="40">
        <v>163820</v>
      </c>
      <c r="J31" s="40">
        <v>0</v>
      </c>
      <c r="K31" s="40">
        <f>SUM(I31+J31)</f>
        <v>163820</v>
      </c>
      <c r="L31" s="40">
        <v>9581</v>
      </c>
      <c r="M31" s="40">
        <f t="shared" si="4"/>
        <v>173401</v>
      </c>
      <c r="N31" s="40">
        <v>13000</v>
      </c>
      <c r="O31" s="40">
        <f t="shared" si="5"/>
        <v>186401</v>
      </c>
      <c r="P31" s="40">
        <v>0</v>
      </c>
      <c r="Q31" s="40">
        <f>SUM(O31+P31)</f>
        <v>186401</v>
      </c>
      <c r="R31" s="40">
        <v>0</v>
      </c>
      <c r="S31" s="40">
        <f>SUM(Q31+R31)</f>
        <v>186401</v>
      </c>
      <c r="T31" s="40">
        <v>0</v>
      </c>
      <c r="U31" s="40">
        <f t="shared" si="3"/>
        <v>186401</v>
      </c>
      <c r="V31" s="40">
        <v>0</v>
      </c>
      <c r="W31" s="40">
        <f>SUM(U31+V31)</f>
        <v>186401</v>
      </c>
      <c r="X31" s="40">
        <v>0</v>
      </c>
      <c r="Y31" s="40">
        <v>0</v>
      </c>
      <c r="Z31" s="40">
        <f t="shared" si="6"/>
        <v>186401</v>
      </c>
      <c r="AA31" s="40">
        <v>0</v>
      </c>
      <c r="AB31" s="40">
        <f t="shared" si="7"/>
        <v>186401</v>
      </c>
      <c r="AC31" s="40">
        <v>0</v>
      </c>
      <c r="AD31" s="37">
        <f t="shared" si="8"/>
        <v>186401</v>
      </c>
      <c r="AE31" s="40">
        <v>0</v>
      </c>
      <c r="AF31" s="37">
        <f t="shared" si="9"/>
        <v>186401</v>
      </c>
      <c r="AG31" s="40">
        <v>0</v>
      </c>
      <c r="AH31" s="37">
        <f t="shared" si="10"/>
        <v>186401</v>
      </c>
      <c r="AI31" s="40">
        <v>0</v>
      </c>
      <c r="AJ31" s="37">
        <f t="shared" si="10"/>
        <v>186401</v>
      </c>
      <c r="AK31" s="40">
        <v>205006</v>
      </c>
      <c r="AL31" s="40">
        <v>215255</v>
      </c>
      <c r="AM31" s="40">
        <v>226017</v>
      </c>
    </row>
    <row r="32" spans="1:39" s="34" customFormat="1" ht="60.75" customHeight="1" x14ac:dyDescent="0.2">
      <c r="A32" s="35"/>
      <c r="B32" s="39" t="s">
        <v>44</v>
      </c>
      <c r="C32" s="40">
        <v>0</v>
      </c>
      <c r="D32" s="42">
        <v>0</v>
      </c>
      <c r="E32" s="40">
        <v>0</v>
      </c>
      <c r="F32" s="40">
        <v>1873</v>
      </c>
      <c r="G32" s="40">
        <v>1873</v>
      </c>
      <c r="H32" s="40">
        <v>0</v>
      </c>
      <c r="I32" s="40">
        <v>0</v>
      </c>
      <c r="J32" s="40">
        <v>0</v>
      </c>
      <c r="K32" s="40">
        <f>SUM(I32+J32)</f>
        <v>0</v>
      </c>
      <c r="L32" s="40">
        <v>0</v>
      </c>
      <c r="M32" s="40">
        <f t="shared" si="4"/>
        <v>0</v>
      </c>
      <c r="N32" s="40">
        <v>0</v>
      </c>
      <c r="O32" s="40">
        <f t="shared" si="5"/>
        <v>0</v>
      </c>
      <c r="P32" s="40">
        <v>0</v>
      </c>
      <c r="Q32" s="40">
        <f>SUM(O32+P32)</f>
        <v>0</v>
      </c>
      <c r="R32" s="40">
        <v>0</v>
      </c>
      <c r="S32" s="40">
        <f>SUM(Q32+R32)</f>
        <v>0</v>
      </c>
      <c r="T32" s="40">
        <v>0</v>
      </c>
      <c r="U32" s="40">
        <f t="shared" si="3"/>
        <v>0</v>
      </c>
      <c r="V32" s="40">
        <v>0</v>
      </c>
      <c r="W32" s="40">
        <f>SUM(U32+V32)</f>
        <v>0</v>
      </c>
      <c r="X32" s="40">
        <v>0</v>
      </c>
      <c r="Y32" s="40">
        <v>0</v>
      </c>
      <c r="Z32" s="40">
        <f t="shared" si="6"/>
        <v>0</v>
      </c>
      <c r="AA32" s="40">
        <v>0</v>
      </c>
      <c r="AB32" s="40">
        <f t="shared" si="7"/>
        <v>0</v>
      </c>
      <c r="AC32" s="40">
        <v>0</v>
      </c>
      <c r="AD32" s="37">
        <f t="shared" si="8"/>
        <v>0</v>
      </c>
      <c r="AE32" s="40">
        <v>0</v>
      </c>
      <c r="AF32" s="37">
        <f t="shared" si="9"/>
        <v>0</v>
      </c>
      <c r="AG32" s="40">
        <v>0</v>
      </c>
      <c r="AH32" s="37">
        <f t="shared" si="10"/>
        <v>0</v>
      </c>
      <c r="AI32" s="40">
        <v>0</v>
      </c>
      <c r="AJ32" s="37">
        <f t="shared" si="10"/>
        <v>0</v>
      </c>
      <c r="AK32" s="40">
        <v>1971</v>
      </c>
      <c r="AL32" s="40">
        <v>2076</v>
      </c>
      <c r="AM32" s="40">
        <v>2171</v>
      </c>
    </row>
    <row r="33" spans="1:39" s="34" customFormat="1" ht="63.75" customHeight="1" x14ac:dyDescent="0.2">
      <c r="A33" s="35"/>
      <c r="B33" s="39" t="s">
        <v>45</v>
      </c>
      <c r="C33" s="43">
        <v>0</v>
      </c>
      <c r="D33" s="44">
        <v>0</v>
      </c>
      <c r="E33" s="43">
        <v>0</v>
      </c>
      <c r="F33" s="43">
        <v>0</v>
      </c>
      <c r="G33" s="43">
        <v>0</v>
      </c>
      <c r="H33" s="40">
        <v>0</v>
      </c>
      <c r="I33" s="43">
        <v>0</v>
      </c>
      <c r="J33" s="43">
        <v>0</v>
      </c>
      <c r="K33" s="40">
        <f>SUM(I33+J33)</f>
        <v>0</v>
      </c>
      <c r="L33" s="43">
        <v>0</v>
      </c>
      <c r="M33" s="40">
        <f t="shared" si="4"/>
        <v>0</v>
      </c>
      <c r="N33" s="40">
        <f>SUM(L33+M33)</f>
        <v>0</v>
      </c>
      <c r="O33" s="40">
        <f t="shared" si="5"/>
        <v>0</v>
      </c>
      <c r="P33" s="40">
        <f>SUM(N33+O33)</f>
        <v>0</v>
      </c>
      <c r="Q33" s="40">
        <f>SUM(O33+P33)</f>
        <v>0</v>
      </c>
      <c r="R33" s="43">
        <v>0</v>
      </c>
      <c r="S33" s="40">
        <f>SUM(Q33+R33)</f>
        <v>0</v>
      </c>
      <c r="T33" s="43">
        <v>0</v>
      </c>
      <c r="U33" s="40">
        <f t="shared" si="3"/>
        <v>0</v>
      </c>
      <c r="V33" s="43">
        <v>0</v>
      </c>
      <c r="W33" s="40">
        <f>SUM(U33+V33)</f>
        <v>0</v>
      </c>
      <c r="X33" s="43">
        <v>0</v>
      </c>
      <c r="Y33" s="43">
        <v>0</v>
      </c>
      <c r="Z33" s="40">
        <f t="shared" si="6"/>
        <v>0</v>
      </c>
      <c r="AA33" s="43">
        <v>0</v>
      </c>
      <c r="AB33" s="40">
        <f t="shared" si="7"/>
        <v>0</v>
      </c>
      <c r="AC33" s="43">
        <v>0</v>
      </c>
      <c r="AD33" s="37">
        <f t="shared" si="8"/>
        <v>0</v>
      </c>
      <c r="AE33" s="43">
        <v>0</v>
      </c>
      <c r="AF33" s="37">
        <f t="shared" si="9"/>
        <v>0</v>
      </c>
      <c r="AG33" s="43">
        <v>0</v>
      </c>
      <c r="AH33" s="37">
        <f t="shared" si="10"/>
        <v>0</v>
      </c>
      <c r="AI33" s="40">
        <f>SUM(AG33+AH33)</f>
        <v>0</v>
      </c>
      <c r="AJ33" s="37">
        <f t="shared" si="10"/>
        <v>0</v>
      </c>
      <c r="AK33" s="43">
        <v>0</v>
      </c>
      <c r="AL33" s="43">
        <v>0</v>
      </c>
      <c r="AM33" s="43">
        <v>0</v>
      </c>
    </row>
    <row r="34" spans="1:39" s="34" customFormat="1" ht="66" customHeight="1" x14ac:dyDescent="0.2">
      <c r="A34" s="27"/>
      <c r="B34" s="45" t="s">
        <v>46</v>
      </c>
      <c r="C34" s="46">
        <f t="shared" ref="C34:K34" si="13">SUM(C35+C44+C45)</f>
        <v>178440</v>
      </c>
      <c r="D34" s="46">
        <f t="shared" si="13"/>
        <v>211487</v>
      </c>
      <c r="E34" s="46">
        <f t="shared" si="13"/>
        <v>210207</v>
      </c>
      <c r="F34" s="46">
        <f t="shared" si="13"/>
        <v>177815</v>
      </c>
      <c r="G34" s="46">
        <f>SUM(G35+G44+G45)</f>
        <v>177815</v>
      </c>
      <c r="H34" s="46">
        <f t="shared" si="13"/>
        <v>0</v>
      </c>
      <c r="I34" s="46">
        <f>SUM(I35+I44+I45)</f>
        <v>178440</v>
      </c>
      <c r="J34" s="46">
        <f t="shared" si="13"/>
        <v>0</v>
      </c>
      <c r="K34" s="46">
        <f t="shared" si="13"/>
        <v>178440</v>
      </c>
      <c r="L34" s="46">
        <f>SUM(L35+L44+L45)</f>
        <v>0</v>
      </c>
      <c r="M34" s="33">
        <f t="shared" si="4"/>
        <v>178440</v>
      </c>
      <c r="N34" s="46">
        <f>SUM(N35+N44+N45)</f>
        <v>0</v>
      </c>
      <c r="O34" s="33">
        <f t="shared" si="5"/>
        <v>178440</v>
      </c>
      <c r="P34" s="46">
        <f t="shared" ref="P34:Y34" si="14">SUM(P35+P44+P45)</f>
        <v>0</v>
      </c>
      <c r="Q34" s="46">
        <f t="shared" si="14"/>
        <v>178440</v>
      </c>
      <c r="R34" s="46">
        <f t="shared" si="14"/>
        <v>11022</v>
      </c>
      <c r="S34" s="46">
        <f t="shared" si="14"/>
        <v>189462</v>
      </c>
      <c r="T34" s="46">
        <f t="shared" si="14"/>
        <v>0</v>
      </c>
      <c r="U34" s="46">
        <f t="shared" si="14"/>
        <v>189462</v>
      </c>
      <c r="V34" s="46">
        <f t="shared" si="14"/>
        <v>0</v>
      </c>
      <c r="W34" s="46">
        <f t="shared" si="14"/>
        <v>189462</v>
      </c>
      <c r="X34" s="46">
        <f t="shared" si="14"/>
        <v>0</v>
      </c>
      <c r="Y34" s="46">
        <f t="shared" si="14"/>
        <v>14811</v>
      </c>
      <c r="Z34" s="33">
        <f t="shared" si="6"/>
        <v>204273</v>
      </c>
      <c r="AA34" s="46">
        <f>SUM(AA35+AA44+AA45)</f>
        <v>7214</v>
      </c>
      <c r="AB34" s="33">
        <f t="shared" si="7"/>
        <v>211487</v>
      </c>
      <c r="AC34" s="46">
        <f>SUM(AC35+AC44+AC45)</f>
        <v>0</v>
      </c>
      <c r="AD34" s="37">
        <f t="shared" si="8"/>
        <v>211487</v>
      </c>
      <c r="AE34" s="46">
        <f>SUM(AE35+AE44+AE45)</f>
        <v>0</v>
      </c>
      <c r="AF34" s="47">
        <f>SUM(AF35+AF44+AF45)</f>
        <v>208828</v>
      </c>
      <c r="AG34" s="46">
        <f>SUM(AG35+AG44+AG45)</f>
        <v>0</v>
      </c>
      <c r="AH34" s="37">
        <f t="shared" si="10"/>
        <v>208828</v>
      </c>
      <c r="AI34" s="47">
        <f>SUM(AI35+AI44+AI45)</f>
        <v>0</v>
      </c>
      <c r="AJ34" s="37">
        <f t="shared" si="10"/>
        <v>208828</v>
      </c>
      <c r="AK34" s="46">
        <f>SUM(AK35+AK44+AK45)</f>
        <v>196871</v>
      </c>
      <c r="AL34" s="46">
        <f>SUM(AL35+AL44+AL45)</f>
        <v>205256</v>
      </c>
      <c r="AM34" s="46">
        <f>SUM(AM35+AM44+AM45)</f>
        <v>214051</v>
      </c>
    </row>
    <row r="35" spans="1:39" s="34" customFormat="1" ht="98.25" customHeight="1" x14ac:dyDescent="0.2">
      <c r="A35" s="35"/>
      <c r="B35" s="36" t="s">
        <v>47</v>
      </c>
      <c r="C35" s="48">
        <f>SUM(C36+C39+C40+C41+C42+C43)</f>
        <v>176763</v>
      </c>
      <c r="D35" s="48">
        <f t="shared" ref="D35:AM35" si="15">SUM(D36+D39+D40+D41+D42+D43)</f>
        <v>209800</v>
      </c>
      <c r="E35" s="48">
        <f t="shared" si="15"/>
        <v>208520</v>
      </c>
      <c r="F35" s="48">
        <f t="shared" si="15"/>
        <v>176860</v>
      </c>
      <c r="G35" s="48">
        <f t="shared" si="15"/>
        <v>176860</v>
      </c>
      <c r="H35" s="48">
        <f t="shared" si="15"/>
        <v>0</v>
      </c>
      <c r="I35" s="48">
        <f t="shared" si="15"/>
        <v>176763</v>
      </c>
      <c r="J35" s="48">
        <f t="shared" si="15"/>
        <v>0</v>
      </c>
      <c r="K35" s="48">
        <f t="shared" si="15"/>
        <v>176763</v>
      </c>
      <c r="L35" s="48">
        <f t="shared" si="15"/>
        <v>0</v>
      </c>
      <c r="M35" s="48">
        <f t="shared" si="15"/>
        <v>176763</v>
      </c>
      <c r="N35" s="48">
        <f t="shared" si="15"/>
        <v>0</v>
      </c>
      <c r="O35" s="48">
        <f t="shared" si="15"/>
        <v>176763</v>
      </c>
      <c r="P35" s="48">
        <f t="shared" si="15"/>
        <v>0</v>
      </c>
      <c r="Q35" s="48">
        <f t="shared" si="15"/>
        <v>176763</v>
      </c>
      <c r="R35" s="48">
        <f t="shared" si="15"/>
        <v>11022</v>
      </c>
      <c r="S35" s="48">
        <f t="shared" si="15"/>
        <v>187785</v>
      </c>
      <c r="T35" s="48">
        <f t="shared" si="15"/>
        <v>0</v>
      </c>
      <c r="U35" s="48">
        <f t="shared" si="15"/>
        <v>187785</v>
      </c>
      <c r="V35" s="48">
        <f t="shared" si="15"/>
        <v>0</v>
      </c>
      <c r="W35" s="48">
        <f t="shared" si="15"/>
        <v>187785</v>
      </c>
      <c r="X35" s="48">
        <f t="shared" si="15"/>
        <v>0</v>
      </c>
      <c r="Y35" s="48">
        <f t="shared" si="15"/>
        <v>14801</v>
      </c>
      <c r="Z35" s="48">
        <f t="shared" si="15"/>
        <v>202586</v>
      </c>
      <c r="AA35" s="48">
        <f t="shared" si="15"/>
        <v>7214</v>
      </c>
      <c r="AB35" s="48">
        <f t="shared" si="15"/>
        <v>209800</v>
      </c>
      <c r="AC35" s="48">
        <f t="shared" si="15"/>
        <v>0</v>
      </c>
      <c r="AD35" s="48">
        <f t="shared" si="15"/>
        <v>209800</v>
      </c>
      <c r="AE35" s="48">
        <f t="shared" si="15"/>
        <v>0</v>
      </c>
      <c r="AF35" s="48">
        <f t="shared" si="15"/>
        <v>207141</v>
      </c>
      <c r="AG35" s="48">
        <f t="shared" si="15"/>
        <v>0</v>
      </c>
      <c r="AH35" s="48">
        <f t="shared" si="15"/>
        <v>207141</v>
      </c>
      <c r="AI35" s="48">
        <f t="shared" si="15"/>
        <v>0</v>
      </c>
      <c r="AJ35" s="48">
        <f t="shared" si="15"/>
        <v>207141</v>
      </c>
      <c r="AK35" s="48">
        <f t="shared" si="15"/>
        <v>195691</v>
      </c>
      <c r="AL35" s="48">
        <f t="shared" si="15"/>
        <v>204050</v>
      </c>
      <c r="AM35" s="48">
        <f t="shared" si="15"/>
        <v>212812</v>
      </c>
    </row>
    <row r="36" spans="1:39" s="34" customFormat="1" ht="74.25" customHeight="1" x14ac:dyDescent="0.2">
      <c r="A36" s="35"/>
      <c r="B36" s="32" t="s">
        <v>48</v>
      </c>
      <c r="C36" s="49">
        <f t="shared" ref="C36:J36" si="16">SUM(C37:C38)</f>
        <v>142352</v>
      </c>
      <c r="D36" s="49">
        <f t="shared" si="16"/>
        <v>150631</v>
      </c>
      <c r="E36" s="49">
        <f t="shared" si="16"/>
        <v>150490</v>
      </c>
      <c r="F36" s="49">
        <f t="shared" si="16"/>
        <v>157954</v>
      </c>
      <c r="G36" s="49">
        <f>SUM(G37:G38)</f>
        <v>157954</v>
      </c>
      <c r="H36" s="49">
        <f t="shared" si="16"/>
        <v>0</v>
      </c>
      <c r="I36" s="49">
        <f>SUM(I37:I38)</f>
        <v>142352</v>
      </c>
      <c r="J36" s="49">
        <f t="shared" si="16"/>
        <v>0</v>
      </c>
      <c r="K36" s="37">
        <f t="shared" ref="K36:K45" si="17">SUM(I36+J36)</f>
        <v>142352</v>
      </c>
      <c r="L36" s="49">
        <f>SUM(L37:L38)</f>
        <v>0</v>
      </c>
      <c r="M36" s="37">
        <f t="shared" si="4"/>
        <v>142352</v>
      </c>
      <c r="N36" s="37">
        <v>0</v>
      </c>
      <c r="O36" s="37">
        <f t="shared" si="5"/>
        <v>142352</v>
      </c>
      <c r="P36" s="37">
        <v>0</v>
      </c>
      <c r="Q36" s="49">
        <f>SUM(Q37:Q38)</f>
        <v>142352</v>
      </c>
      <c r="R36" s="49">
        <f>SUM(R37:R38)</f>
        <v>0</v>
      </c>
      <c r="S36" s="49">
        <f>SUM(S37:S38)</f>
        <v>142352</v>
      </c>
      <c r="T36" s="49">
        <f>SUM(T37:T38)</f>
        <v>0</v>
      </c>
      <c r="U36" s="33">
        <f t="shared" si="3"/>
        <v>142352</v>
      </c>
      <c r="V36" s="49">
        <f>SUM(V37:V38)</f>
        <v>0</v>
      </c>
      <c r="W36" s="49">
        <f>SUM(W37:W38)</f>
        <v>142352</v>
      </c>
      <c r="X36" s="49">
        <f>SUM(X37:X38)</f>
        <v>0</v>
      </c>
      <c r="Y36" s="49">
        <f>SUM(Y37:Y38)</f>
        <v>1065</v>
      </c>
      <c r="Z36" s="37">
        <f t="shared" si="6"/>
        <v>143417</v>
      </c>
      <c r="AA36" s="49">
        <f>SUM(AA37:AA38)</f>
        <v>7214</v>
      </c>
      <c r="AB36" s="37">
        <f t="shared" si="7"/>
        <v>150631</v>
      </c>
      <c r="AC36" s="49">
        <f>SUM(AC37:AC38)</f>
        <v>0</v>
      </c>
      <c r="AD36" s="37">
        <f t="shared" si="8"/>
        <v>150631</v>
      </c>
      <c r="AE36" s="49">
        <f>SUM(AE37:AE38)</f>
        <v>0</v>
      </c>
      <c r="AF36" s="37">
        <f t="shared" si="9"/>
        <v>150631</v>
      </c>
      <c r="AG36" s="49">
        <f>SUM(AG37:AG38)</f>
        <v>0</v>
      </c>
      <c r="AH36" s="37">
        <f t="shared" si="10"/>
        <v>150631</v>
      </c>
      <c r="AI36" s="49">
        <f>SUM(AI37:AI38)</f>
        <v>0</v>
      </c>
      <c r="AJ36" s="37">
        <f t="shared" si="10"/>
        <v>150631</v>
      </c>
      <c r="AK36" s="49">
        <f>SUM(AK37:AK38)</f>
        <v>176748</v>
      </c>
      <c r="AL36" s="49">
        <f>SUM(AL37:AL38)</f>
        <v>185097</v>
      </c>
      <c r="AM36" s="49">
        <f>SUM(AM37:AM38)</f>
        <v>193831</v>
      </c>
    </row>
    <row r="37" spans="1:39" s="34" customFormat="1" ht="56.25" customHeight="1" x14ac:dyDescent="0.2">
      <c r="A37" s="35"/>
      <c r="B37" s="50" t="s">
        <v>49</v>
      </c>
      <c r="C37" s="51">
        <v>126622</v>
      </c>
      <c r="D37" s="52">
        <v>133836</v>
      </c>
      <c r="E37" s="51">
        <v>133695</v>
      </c>
      <c r="F37" s="51">
        <v>141204</v>
      </c>
      <c r="G37" s="51">
        <v>141204</v>
      </c>
      <c r="H37" s="40">
        <v>0</v>
      </c>
      <c r="I37" s="51">
        <v>126622</v>
      </c>
      <c r="J37" s="51">
        <v>0</v>
      </c>
      <c r="K37" s="40">
        <f t="shared" si="17"/>
        <v>126622</v>
      </c>
      <c r="L37" s="51">
        <v>0</v>
      </c>
      <c r="M37" s="40">
        <f t="shared" si="4"/>
        <v>126622</v>
      </c>
      <c r="N37" s="40">
        <v>0</v>
      </c>
      <c r="O37" s="40">
        <f t="shared" si="5"/>
        <v>126622</v>
      </c>
      <c r="P37" s="40">
        <v>0</v>
      </c>
      <c r="Q37" s="40">
        <f>SUM(O37+P37)</f>
        <v>126622</v>
      </c>
      <c r="R37" s="51">
        <v>0</v>
      </c>
      <c r="S37" s="40">
        <f t="shared" ref="S37:S45" si="18">SUM(Q37+R37)</f>
        <v>126622</v>
      </c>
      <c r="T37" s="51">
        <v>0</v>
      </c>
      <c r="U37" s="40">
        <f t="shared" si="3"/>
        <v>126622</v>
      </c>
      <c r="V37" s="51">
        <v>0</v>
      </c>
      <c r="W37" s="40">
        <f t="shared" ref="W37:W45" si="19">SUM(U37+V37)</f>
        <v>126622</v>
      </c>
      <c r="X37" s="51">
        <v>0</v>
      </c>
      <c r="Y37" s="51">
        <v>0</v>
      </c>
      <c r="Z37" s="40">
        <f t="shared" si="6"/>
        <v>126622</v>
      </c>
      <c r="AA37" s="51">
        <v>7214</v>
      </c>
      <c r="AB37" s="40">
        <f t="shared" si="7"/>
        <v>133836</v>
      </c>
      <c r="AC37" s="51">
        <v>0</v>
      </c>
      <c r="AD37" s="40">
        <f t="shared" si="8"/>
        <v>133836</v>
      </c>
      <c r="AE37" s="51">
        <v>0</v>
      </c>
      <c r="AF37" s="40">
        <f t="shared" si="9"/>
        <v>133836</v>
      </c>
      <c r="AG37" s="51">
        <v>0</v>
      </c>
      <c r="AH37" s="40">
        <f t="shared" si="10"/>
        <v>133836</v>
      </c>
      <c r="AI37" s="40">
        <v>0</v>
      </c>
      <c r="AJ37" s="40">
        <f t="shared" si="10"/>
        <v>133836</v>
      </c>
      <c r="AK37" s="51">
        <v>158667</v>
      </c>
      <c r="AL37" s="51">
        <v>166601</v>
      </c>
      <c r="AM37" s="51">
        <v>174930</v>
      </c>
    </row>
    <row r="38" spans="1:39" s="34" customFormat="1" ht="66.75" customHeight="1" x14ac:dyDescent="0.2">
      <c r="A38" s="35"/>
      <c r="B38" s="50" t="s">
        <v>50</v>
      </c>
      <c r="C38" s="51">
        <v>15730</v>
      </c>
      <c r="D38" s="53">
        <v>16795</v>
      </c>
      <c r="E38" s="51">
        <v>16795</v>
      </c>
      <c r="F38" s="51">
        <v>16750</v>
      </c>
      <c r="G38" s="51">
        <v>16750</v>
      </c>
      <c r="H38" s="40">
        <v>0</v>
      </c>
      <c r="I38" s="51">
        <v>15730</v>
      </c>
      <c r="J38" s="51">
        <v>0</v>
      </c>
      <c r="K38" s="40">
        <f t="shared" si="17"/>
        <v>15730</v>
      </c>
      <c r="L38" s="51">
        <v>0</v>
      </c>
      <c r="M38" s="40">
        <f t="shared" si="4"/>
        <v>15730</v>
      </c>
      <c r="N38" s="40">
        <v>0</v>
      </c>
      <c r="O38" s="40">
        <f t="shared" si="5"/>
        <v>15730</v>
      </c>
      <c r="P38" s="40">
        <v>0</v>
      </c>
      <c r="Q38" s="40">
        <f>SUM(O38+P38)</f>
        <v>15730</v>
      </c>
      <c r="R38" s="51">
        <v>0</v>
      </c>
      <c r="S38" s="40">
        <f t="shared" si="18"/>
        <v>15730</v>
      </c>
      <c r="T38" s="51">
        <v>0</v>
      </c>
      <c r="U38" s="40">
        <f t="shared" si="3"/>
        <v>15730</v>
      </c>
      <c r="V38" s="51">
        <v>0</v>
      </c>
      <c r="W38" s="40">
        <f t="shared" si="19"/>
        <v>15730</v>
      </c>
      <c r="X38" s="51">
        <v>0</v>
      </c>
      <c r="Y38" s="51">
        <v>1065</v>
      </c>
      <c r="Z38" s="40">
        <f t="shared" si="6"/>
        <v>16795</v>
      </c>
      <c r="AA38" s="51">
        <v>0</v>
      </c>
      <c r="AB38" s="40">
        <f t="shared" si="7"/>
        <v>16795</v>
      </c>
      <c r="AC38" s="51">
        <v>0</v>
      </c>
      <c r="AD38" s="40">
        <f t="shared" si="8"/>
        <v>16795</v>
      </c>
      <c r="AE38" s="51">
        <v>0</v>
      </c>
      <c r="AF38" s="40">
        <f t="shared" si="9"/>
        <v>16795</v>
      </c>
      <c r="AG38" s="51">
        <v>0</v>
      </c>
      <c r="AH38" s="40">
        <f t="shared" si="10"/>
        <v>16795</v>
      </c>
      <c r="AI38" s="40">
        <v>0</v>
      </c>
      <c r="AJ38" s="40">
        <f t="shared" si="10"/>
        <v>16795</v>
      </c>
      <c r="AK38" s="51">
        <v>18081</v>
      </c>
      <c r="AL38" s="51">
        <v>18496</v>
      </c>
      <c r="AM38" s="51">
        <v>18901</v>
      </c>
    </row>
    <row r="39" spans="1:39" s="34" customFormat="1" ht="108.75" hidden="1" customHeight="1" x14ac:dyDescent="0.2">
      <c r="A39" s="35"/>
      <c r="B39" s="54" t="s">
        <v>51</v>
      </c>
      <c r="C39" s="55">
        <v>0</v>
      </c>
      <c r="D39" s="56">
        <v>0</v>
      </c>
      <c r="E39" s="55">
        <v>0</v>
      </c>
      <c r="F39" s="55">
        <v>0</v>
      </c>
      <c r="G39" s="55">
        <v>0</v>
      </c>
      <c r="H39" s="33">
        <v>0</v>
      </c>
      <c r="I39" s="55"/>
      <c r="J39" s="55"/>
      <c r="K39" s="33"/>
      <c r="L39" s="55"/>
      <c r="M39" s="33"/>
      <c r="N39" s="33"/>
      <c r="O39" s="33"/>
      <c r="P39" s="33"/>
      <c r="Q39" s="33"/>
      <c r="R39" s="55"/>
      <c r="S39" s="33"/>
      <c r="T39" s="55"/>
      <c r="U39" s="33"/>
      <c r="V39" s="55"/>
      <c r="W39" s="33"/>
      <c r="X39" s="55"/>
      <c r="Y39" s="55"/>
      <c r="Z39" s="33"/>
      <c r="AA39" s="55"/>
      <c r="AB39" s="33"/>
      <c r="AC39" s="55"/>
      <c r="AD39" s="33"/>
      <c r="AE39" s="55"/>
      <c r="AF39" s="33"/>
      <c r="AG39" s="55"/>
      <c r="AH39" s="33"/>
      <c r="AI39" s="33"/>
      <c r="AJ39" s="33"/>
      <c r="AK39" s="55">
        <v>0</v>
      </c>
      <c r="AL39" s="55">
        <v>0</v>
      </c>
      <c r="AM39" s="55">
        <v>0</v>
      </c>
    </row>
    <row r="40" spans="1:39" s="34" customFormat="1" ht="65.25" customHeight="1" x14ac:dyDescent="0.2">
      <c r="A40" s="35"/>
      <c r="B40" s="32" t="s">
        <v>52</v>
      </c>
      <c r="C40" s="56">
        <v>21849</v>
      </c>
      <c r="D40" s="56">
        <v>42580</v>
      </c>
      <c r="E40" s="56">
        <v>41888</v>
      </c>
      <c r="F40" s="56">
        <v>0</v>
      </c>
      <c r="G40" s="56">
        <v>0</v>
      </c>
      <c r="H40" s="33">
        <v>0</v>
      </c>
      <c r="I40" s="56">
        <v>21849</v>
      </c>
      <c r="J40" s="56">
        <v>0</v>
      </c>
      <c r="K40" s="33">
        <f t="shared" si="17"/>
        <v>21849</v>
      </c>
      <c r="L40" s="56">
        <v>0</v>
      </c>
      <c r="M40" s="33">
        <f t="shared" si="4"/>
        <v>21849</v>
      </c>
      <c r="N40" s="33">
        <v>0</v>
      </c>
      <c r="O40" s="33">
        <f t="shared" si="5"/>
        <v>21849</v>
      </c>
      <c r="P40" s="33">
        <v>0</v>
      </c>
      <c r="Q40" s="33">
        <f>SUM(O40+P40)</f>
        <v>21849</v>
      </c>
      <c r="R40" s="56">
        <v>11022</v>
      </c>
      <c r="S40" s="33">
        <f t="shared" si="18"/>
        <v>32871</v>
      </c>
      <c r="T40" s="56">
        <v>0</v>
      </c>
      <c r="U40" s="33">
        <f t="shared" si="3"/>
        <v>32871</v>
      </c>
      <c r="V40" s="56">
        <v>0</v>
      </c>
      <c r="W40" s="33">
        <f t="shared" si="19"/>
        <v>32871</v>
      </c>
      <c r="X40" s="56">
        <v>0</v>
      </c>
      <c r="Y40" s="56">
        <v>9709</v>
      </c>
      <c r="Z40" s="33">
        <f t="shared" si="6"/>
        <v>42580</v>
      </c>
      <c r="AA40" s="56">
        <v>0</v>
      </c>
      <c r="AB40" s="33">
        <f t="shared" si="7"/>
        <v>42580</v>
      </c>
      <c r="AC40" s="56">
        <v>0</v>
      </c>
      <c r="AD40" s="33">
        <f t="shared" si="8"/>
        <v>42580</v>
      </c>
      <c r="AE40" s="56">
        <v>0</v>
      </c>
      <c r="AF40" s="33">
        <f t="shared" si="9"/>
        <v>42580</v>
      </c>
      <c r="AG40" s="56">
        <v>0</v>
      </c>
      <c r="AH40" s="33">
        <f t="shared" si="10"/>
        <v>42580</v>
      </c>
      <c r="AI40" s="33">
        <v>0</v>
      </c>
      <c r="AJ40" s="33">
        <f t="shared" si="10"/>
        <v>42580</v>
      </c>
      <c r="AK40" s="56">
        <v>0</v>
      </c>
      <c r="AL40" s="56">
        <v>0</v>
      </c>
      <c r="AM40" s="56">
        <v>0</v>
      </c>
    </row>
    <row r="41" spans="1:39" s="34" customFormat="1" ht="68.25" customHeight="1" x14ac:dyDescent="0.2">
      <c r="A41" s="35"/>
      <c r="B41" s="32" t="s">
        <v>53</v>
      </c>
      <c r="C41" s="57">
        <v>10562</v>
      </c>
      <c r="D41" s="56">
        <v>11930</v>
      </c>
      <c r="E41" s="57">
        <v>11930</v>
      </c>
      <c r="F41" s="57">
        <v>16563</v>
      </c>
      <c r="G41" s="57">
        <v>16563</v>
      </c>
      <c r="H41" s="33">
        <v>0</v>
      </c>
      <c r="I41" s="57">
        <v>10562</v>
      </c>
      <c r="J41" s="57">
        <v>0</v>
      </c>
      <c r="K41" s="33">
        <f t="shared" si="17"/>
        <v>10562</v>
      </c>
      <c r="L41" s="57">
        <v>0</v>
      </c>
      <c r="M41" s="33">
        <f t="shared" si="4"/>
        <v>10562</v>
      </c>
      <c r="N41" s="33">
        <v>0</v>
      </c>
      <c r="O41" s="33">
        <f t="shared" si="5"/>
        <v>10562</v>
      </c>
      <c r="P41" s="33">
        <v>0</v>
      </c>
      <c r="Q41" s="33">
        <f>SUM(O41+P41)</f>
        <v>10562</v>
      </c>
      <c r="R41" s="57">
        <v>0</v>
      </c>
      <c r="S41" s="33">
        <f t="shared" si="18"/>
        <v>10562</v>
      </c>
      <c r="T41" s="57">
        <v>0</v>
      </c>
      <c r="U41" s="33">
        <f t="shared" si="3"/>
        <v>10562</v>
      </c>
      <c r="V41" s="57">
        <v>0</v>
      </c>
      <c r="W41" s="33">
        <f t="shared" si="19"/>
        <v>10562</v>
      </c>
      <c r="X41" s="57">
        <v>0</v>
      </c>
      <c r="Y41" s="57">
        <v>1368</v>
      </c>
      <c r="Z41" s="33">
        <f t="shared" si="6"/>
        <v>11930</v>
      </c>
      <c r="AA41" s="57">
        <v>0</v>
      </c>
      <c r="AB41" s="33">
        <f t="shared" si="7"/>
        <v>11930</v>
      </c>
      <c r="AC41" s="57">
        <v>0</v>
      </c>
      <c r="AD41" s="33">
        <f t="shared" si="8"/>
        <v>11930</v>
      </c>
      <c r="AE41" s="57">
        <v>0</v>
      </c>
      <c r="AF41" s="33">
        <f t="shared" si="9"/>
        <v>11930</v>
      </c>
      <c r="AG41" s="57">
        <v>0</v>
      </c>
      <c r="AH41" s="33">
        <f t="shared" si="10"/>
        <v>11930</v>
      </c>
      <c r="AI41" s="33">
        <v>0</v>
      </c>
      <c r="AJ41" s="33">
        <f t="shared" si="10"/>
        <v>11930</v>
      </c>
      <c r="AK41" s="57">
        <v>16563</v>
      </c>
      <c r="AL41" s="57">
        <v>16563</v>
      </c>
      <c r="AM41" s="57">
        <v>16563</v>
      </c>
    </row>
    <row r="42" spans="1:39" s="34" customFormat="1" ht="42" customHeight="1" x14ac:dyDescent="0.2">
      <c r="A42" s="35"/>
      <c r="B42" s="32" t="s">
        <v>54</v>
      </c>
      <c r="C42" s="57">
        <v>2000</v>
      </c>
      <c r="D42" s="56">
        <v>2000</v>
      </c>
      <c r="E42" s="57">
        <v>1795</v>
      </c>
      <c r="F42" s="57">
        <v>2343</v>
      </c>
      <c r="G42" s="57">
        <v>2343</v>
      </c>
      <c r="H42" s="33">
        <v>0</v>
      </c>
      <c r="I42" s="57">
        <v>2000</v>
      </c>
      <c r="J42" s="57">
        <v>0</v>
      </c>
      <c r="K42" s="33">
        <f t="shared" si="17"/>
        <v>2000</v>
      </c>
      <c r="L42" s="57">
        <v>0</v>
      </c>
      <c r="M42" s="37">
        <f t="shared" si="4"/>
        <v>2000</v>
      </c>
      <c r="N42" s="33">
        <v>0</v>
      </c>
      <c r="O42" s="37">
        <f t="shared" si="5"/>
        <v>2000</v>
      </c>
      <c r="P42" s="33">
        <v>0</v>
      </c>
      <c r="Q42" s="33">
        <f>SUM(O42+P42)</f>
        <v>2000</v>
      </c>
      <c r="R42" s="57">
        <v>0</v>
      </c>
      <c r="S42" s="33">
        <f t="shared" si="18"/>
        <v>2000</v>
      </c>
      <c r="T42" s="57">
        <v>0</v>
      </c>
      <c r="U42" s="33">
        <f t="shared" si="3"/>
        <v>2000</v>
      </c>
      <c r="V42" s="57">
        <v>0</v>
      </c>
      <c r="W42" s="33">
        <f t="shared" si="19"/>
        <v>2000</v>
      </c>
      <c r="X42" s="57">
        <v>0</v>
      </c>
      <c r="Y42" s="57">
        <v>0</v>
      </c>
      <c r="Z42" s="33">
        <f t="shared" si="6"/>
        <v>2000</v>
      </c>
      <c r="AA42" s="57">
        <v>0</v>
      </c>
      <c r="AB42" s="33">
        <f t="shared" si="7"/>
        <v>2000</v>
      </c>
      <c r="AC42" s="57">
        <v>0</v>
      </c>
      <c r="AD42" s="37">
        <f t="shared" si="8"/>
        <v>2000</v>
      </c>
      <c r="AE42" s="57">
        <v>0</v>
      </c>
      <c r="AF42" s="37">
        <f t="shared" si="9"/>
        <v>2000</v>
      </c>
      <c r="AG42" s="57">
        <v>0</v>
      </c>
      <c r="AH42" s="37">
        <f t="shared" si="10"/>
        <v>2000</v>
      </c>
      <c r="AI42" s="33">
        <v>0</v>
      </c>
      <c r="AJ42" s="37">
        <f t="shared" si="10"/>
        <v>2000</v>
      </c>
      <c r="AK42" s="57">
        <v>2380</v>
      </c>
      <c r="AL42" s="57">
        <v>2390</v>
      </c>
      <c r="AM42" s="57">
        <v>2418</v>
      </c>
    </row>
    <row r="43" spans="1:39" s="34" customFormat="1" ht="106.5" customHeight="1" x14ac:dyDescent="0.2">
      <c r="A43" s="35"/>
      <c r="B43" s="32" t="s">
        <v>55</v>
      </c>
      <c r="C43" s="57">
        <v>0</v>
      </c>
      <c r="D43" s="56">
        <v>2659</v>
      </c>
      <c r="E43" s="57">
        <v>2417</v>
      </c>
      <c r="F43" s="57">
        <v>0</v>
      </c>
      <c r="G43" s="57">
        <v>0</v>
      </c>
      <c r="H43" s="33"/>
      <c r="I43" s="57"/>
      <c r="J43" s="57"/>
      <c r="K43" s="33"/>
      <c r="L43" s="57"/>
      <c r="M43" s="33"/>
      <c r="N43" s="33"/>
      <c r="O43" s="33"/>
      <c r="P43" s="33"/>
      <c r="Q43" s="33"/>
      <c r="R43" s="57"/>
      <c r="S43" s="33"/>
      <c r="T43" s="57"/>
      <c r="U43" s="33"/>
      <c r="V43" s="57"/>
      <c r="W43" s="33">
        <v>0</v>
      </c>
      <c r="X43" s="57"/>
      <c r="Y43" s="57">
        <v>2659</v>
      </c>
      <c r="Z43" s="33">
        <f t="shared" si="6"/>
        <v>2659</v>
      </c>
      <c r="AA43" s="57">
        <v>0</v>
      </c>
      <c r="AB43" s="33">
        <f t="shared" si="7"/>
        <v>2659</v>
      </c>
      <c r="AC43" s="57">
        <v>0</v>
      </c>
      <c r="AD43" s="37">
        <f t="shared" si="8"/>
        <v>2659</v>
      </c>
      <c r="AE43" s="57"/>
      <c r="AF43" s="33"/>
      <c r="AG43" s="57"/>
      <c r="AH43" s="33"/>
      <c r="AI43" s="33"/>
      <c r="AJ43" s="33"/>
      <c r="AK43" s="57">
        <v>0</v>
      </c>
      <c r="AL43" s="57">
        <v>0</v>
      </c>
      <c r="AM43" s="57">
        <v>0</v>
      </c>
    </row>
    <row r="44" spans="1:39" ht="65.25" customHeight="1" x14ac:dyDescent="0.2">
      <c r="A44" s="58"/>
      <c r="B44" s="36" t="s">
        <v>56</v>
      </c>
      <c r="C44" s="59">
        <v>1677</v>
      </c>
      <c r="D44" s="60">
        <v>1687</v>
      </c>
      <c r="E44" s="59">
        <v>1687</v>
      </c>
      <c r="F44" s="59">
        <v>955</v>
      </c>
      <c r="G44" s="59">
        <v>955</v>
      </c>
      <c r="H44" s="37">
        <v>0</v>
      </c>
      <c r="I44" s="59">
        <v>1677</v>
      </c>
      <c r="J44" s="59">
        <v>0</v>
      </c>
      <c r="K44" s="37">
        <f t="shared" si="17"/>
        <v>1677</v>
      </c>
      <c r="L44" s="59">
        <v>0</v>
      </c>
      <c r="M44" s="37">
        <f t="shared" si="4"/>
        <v>1677</v>
      </c>
      <c r="N44" s="37">
        <v>0</v>
      </c>
      <c r="O44" s="37">
        <f t="shared" si="5"/>
        <v>1677</v>
      </c>
      <c r="P44" s="37">
        <v>0</v>
      </c>
      <c r="Q44" s="37">
        <f>SUM(O44+P44)</f>
        <v>1677</v>
      </c>
      <c r="R44" s="59">
        <v>0</v>
      </c>
      <c r="S44" s="37">
        <f t="shared" si="18"/>
        <v>1677</v>
      </c>
      <c r="T44" s="59">
        <v>0</v>
      </c>
      <c r="U44" s="37">
        <f t="shared" si="3"/>
        <v>1677</v>
      </c>
      <c r="V44" s="59">
        <v>0</v>
      </c>
      <c r="W44" s="37">
        <f t="shared" si="19"/>
        <v>1677</v>
      </c>
      <c r="X44" s="59">
        <v>0</v>
      </c>
      <c r="Y44" s="59">
        <v>10</v>
      </c>
      <c r="Z44" s="37">
        <f t="shared" si="6"/>
        <v>1687</v>
      </c>
      <c r="AA44" s="59">
        <v>0</v>
      </c>
      <c r="AB44" s="37">
        <f t="shared" si="7"/>
        <v>1687</v>
      </c>
      <c r="AC44" s="59">
        <v>0</v>
      </c>
      <c r="AD44" s="37">
        <f t="shared" si="8"/>
        <v>1687</v>
      </c>
      <c r="AE44" s="59">
        <v>0</v>
      </c>
      <c r="AF44" s="37">
        <f t="shared" si="9"/>
        <v>1687</v>
      </c>
      <c r="AG44" s="59">
        <v>0</v>
      </c>
      <c r="AH44" s="37">
        <f t="shared" si="10"/>
        <v>1687</v>
      </c>
      <c r="AI44" s="37">
        <v>0</v>
      </c>
      <c r="AJ44" s="37">
        <f t="shared" si="10"/>
        <v>1687</v>
      </c>
      <c r="AK44" s="59">
        <v>1180</v>
      </c>
      <c r="AL44" s="59">
        <v>1206</v>
      </c>
      <c r="AM44" s="59">
        <v>1239</v>
      </c>
    </row>
    <row r="45" spans="1:39" ht="98.25" customHeight="1" x14ac:dyDescent="0.2">
      <c r="A45" s="58"/>
      <c r="B45" s="36" t="s">
        <v>57</v>
      </c>
      <c r="C45" s="59">
        <v>0</v>
      </c>
      <c r="D45" s="60">
        <v>0</v>
      </c>
      <c r="E45" s="59">
        <v>0</v>
      </c>
      <c r="F45" s="59">
        <v>0</v>
      </c>
      <c r="G45" s="59">
        <v>0</v>
      </c>
      <c r="H45" s="37">
        <v>0</v>
      </c>
      <c r="I45" s="59">
        <v>0</v>
      </c>
      <c r="J45" s="59">
        <v>0</v>
      </c>
      <c r="K45" s="37">
        <f t="shared" si="17"/>
        <v>0</v>
      </c>
      <c r="L45" s="59">
        <v>0</v>
      </c>
      <c r="M45" s="37">
        <f t="shared" si="4"/>
        <v>0</v>
      </c>
      <c r="N45" s="37">
        <f>SUM(L45+M45)</f>
        <v>0</v>
      </c>
      <c r="O45" s="37">
        <f t="shared" si="5"/>
        <v>0</v>
      </c>
      <c r="P45" s="37">
        <f>SUM(N45+O45)</f>
        <v>0</v>
      </c>
      <c r="Q45" s="37">
        <f>SUM(O45+P45)</f>
        <v>0</v>
      </c>
      <c r="R45" s="59">
        <v>0</v>
      </c>
      <c r="S45" s="37">
        <f t="shared" si="18"/>
        <v>0</v>
      </c>
      <c r="T45" s="59">
        <v>0</v>
      </c>
      <c r="U45" s="37">
        <f t="shared" si="3"/>
        <v>0</v>
      </c>
      <c r="V45" s="59">
        <v>0</v>
      </c>
      <c r="W45" s="37">
        <f t="shared" si="19"/>
        <v>0</v>
      </c>
      <c r="X45" s="59">
        <v>0</v>
      </c>
      <c r="Y45" s="59">
        <v>0</v>
      </c>
      <c r="Z45" s="37">
        <f t="shared" si="6"/>
        <v>0</v>
      </c>
      <c r="AA45" s="59">
        <v>0</v>
      </c>
      <c r="AB45" s="37">
        <f t="shared" si="7"/>
        <v>0</v>
      </c>
      <c r="AC45" s="59">
        <v>0</v>
      </c>
      <c r="AD45" s="37">
        <f t="shared" si="8"/>
        <v>0</v>
      </c>
      <c r="AE45" s="59">
        <v>0</v>
      </c>
      <c r="AF45" s="37">
        <f t="shared" si="9"/>
        <v>0</v>
      </c>
      <c r="AG45" s="59">
        <v>0</v>
      </c>
      <c r="AH45" s="37">
        <f t="shared" si="10"/>
        <v>0</v>
      </c>
      <c r="AI45" s="37">
        <f>SUM(AG45+AH45)</f>
        <v>0</v>
      </c>
      <c r="AJ45" s="37">
        <f t="shared" si="10"/>
        <v>0</v>
      </c>
      <c r="AK45" s="59">
        <v>0</v>
      </c>
      <c r="AL45" s="59">
        <v>0</v>
      </c>
      <c r="AM45" s="59">
        <v>0</v>
      </c>
    </row>
    <row r="46" spans="1:39" ht="45" customHeight="1" x14ac:dyDescent="0.2">
      <c r="A46" s="58"/>
      <c r="B46" s="32" t="s">
        <v>58</v>
      </c>
      <c r="C46" s="33">
        <f t="shared" ref="C46:AM46" si="20">SUM(C47)</f>
        <v>220</v>
      </c>
      <c r="D46" s="33">
        <f t="shared" si="20"/>
        <v>1549</v>
      </c>
      <c r="E46" s="33">
        <f t="shared" si="20"/>
        <v>1679</v>
      </c>
      <c r="F46" s="33">
        <f t="shared" si="20"/>
        <v>1090</v>
      </c>
      <c r="G46" s="33">
        <f t="shared" si="20"/>
        <v>1103</v>
      </c>
      <c r="H46" s="33">
        <f t="shared" si="20"/>
        <v>0</v>
      </c>
      <c r="I46" s="33">
        <f t="shared" si="20"/>
        <v>220</v>
      </c>
      <c r="J46" s="33">
        <f t="shared" si="20"/>
        <v>0</v>
      </c>
      <c r="K46" s="33">
        <f t="shared" si="20"/>
        <v>220</v>
      </c>
      <c r="L46" s="33">
        <f t="shared" si="20"/>
        <v>0</v>
      </c>
      <c r="M46" s="33">
        <f t="shared" si="20"/>
        <v>220</v>
      </c>
      <c r="N46" s="33">
        <f t="shared" si="20"/>
        <v>0</v>
      </c>
      <c r="O46" s="33">
        <f t="shared" si="20"/>
        <v>220</v>
      </c>
      <c r="P46" s="33">
        <f t="shared" si="20"/>
        <v>1221</v>
      </c>
      <c r="Q46" s="33">
        <f t="shared" si="20"/>
        <v>1441</v>
      </c>
      <c r="R46" s="33">
        <f t="shared" si="20"/>
        <v>0</v>
      </c>
      <c r="S46" s="33">
        <f t="shared" si="20"/>
        <v>1441</v>
      </c>
      <c r="T46" s="33">
        <f t="shared" si="20"/>
        <v>0</v>
      </c>
      <c r="U46" s="33">
        <f t="shared" si="20"/>
        <v>1441</v>
      </c>
      <c r="V46" s="33">
        <f t="shared" si="20"/>
        <v>0</v>
      </c>
      <c r="W46" s="33">
        <f t="shared" si="20"/>
        <v>1441</v>
      </c>
      <c r="X46" s="33">
        <f t="shared" si="20"/>
        <v>0</v>
      </c>
      <c r="Y46" s="33">
        <f t="shared" si="20"/>
        <v>3</v>
      </c>
      <c r="Z46" s="33">
        <f t="shared" si="20"/>
        <v>1444</v>
      </c>
      <c r="AA46" s="33">
        <f t="shared" si="20"/>
        <v>0</v>
      </c>
      <c r="AB46" s="33">
        <f t="shared" si="20"/>
        <v>1444</v>
      </c>
      <c r="AC46" s="33">
        <f t="shared" si="20"/>
        <v>105</v>
      </c>
      <c r="AD46" s="33">
        <f t="shared" si="20"/>
        <v>1549</v>
      </c>
      <c r="AE46" s="33">
        <f t="shared" si="20"/>
        <v>0</v>
      </c>
      <c r="AF46" s="33">
        <f t="shared" si="20"/>
        <v>1444</v>
      </c>
      <c r="AG46" s="33">
        <f t="shared" si="20"/>
        <v>0</v>
      </c>
      <c r="AH46" s="33">
        <f t="shared" si="20"/>
        <v>1444</v>
      </c>
      <c r="AI46" s="33">
        <f t="shared" si="20"/>
        <v>0</v>
      </c>
      <c r="AJ46" s="33">
        <f t="shared" si="20"/>
        <v>1444</v>
      </c>
      <c r="AK46" s="33">
        <f t="shared" si="20"/>
        <v>236</v>
      </c>
      <c r="AL46" s="33">
        <f t="shared" si="20"/>
        <v>245</v>
      </c>
      <c r="AM46" s="33">
        <f t="shared" si="20"/>
        <v>254</v>
      </c>
    </row>
    <row r="47" spans="1:39" ht="77.25" customHeight="1" x14ac:dyDescent="0.2">
      <c r="A47" s="58"/>
      <c r="B47" s="32" t="s">
        <v>59</v>
      </c>
      <c r="C47" s="46">
        <f>SUM(C48:C56)</f>
        <v>220</v>
      </c>
      <c r="D47" s="46">
        <f t="shared" ref="D47:AM47" si="21">SUM(D48:D56)</f>
        <v>1549</v>
      </c>
      <c r="E47" s="46">
        <f t="shared" si="21"/>
        <v>1679</v>
      </c>
      <c r="F47" s="46">
        <f t="shared" si="21"/>
        <v>1090</v>
      </c>
      <c r="G47" s="46">
        <f t="shared" si="21"/>
        <v>1103</v>
      </c>
      <c r="H47" s="46">
        <f t="shared" si="21"/>
        <v>0</v>
      </c>
      <c r="I47" s="46">
        <f t="shared" si="21"/>
        <v>220</v>
      </c>
      <c r="J47" s="46">
        <f t="shared" si="21"/>
        <v>0</v>
      </c>
      <c r="K47" s="46">
        <f t="shared" si="21"/>
        <v>220</v>
      </c>
      <c r="L47" s="46">
        <f t="shared" si="21"/>
        <v>0</v>
      </c>
      <c r="M47" s="46">
        <f t="shared" si="21"/>
        <v>220</v>
      </c>
      <c r="N47" s="46">
        <f t="shared" si="21"/>
        <v>0</v>
      </c>
      <c r="O47" s="46">
        <f t="shared" si="21"/>
        <v>220</v>
      </c>
      <c r="P47" s="46">
        <f t="shared" si="21"/>
        <v>1221</v>
      </c>
      <c r="Q47" s="46">
        <f t="shared" si="21"/>
        <v>1441</v>
      </c>
      <c r="R47" s="46">
        <f t="shared" si="21"/>
        <v>0</v>
      </c>
      <c r="S47" s="46">
        <f t="shared" si="21"/>
        <v>1441</v>
      </c>
      <c r="T47" s="46">
        <f t="shared" si="21"/>
        <v>0</v>
      </c>
      <c r="U47" s="46">
        <f t="shared" si="21"/>
        <v>1441</v>
      </c>
      <c r="V47" s="46">
        <f t="shared" si="21"/>
        <v>0</v>
      </c>
      <c r="W47" s="46">
        <f t="shared" si="21"/>
        <v>1441</v>
      </c>
      <c r="X47" s="46">
        <f t="shared" si="21"/>
        <v>0</v>
      </c>
      <c r="Y47" s="46">
        <f t="shared" si="21"/>
        <v>3</v>
      </c>
      <c r="Z47" s="46">
        <f t="shared" si="21"/>
        <v>1444</v>
      </c>
      <c r="AA47" s="46">
        <f t="shared" si="21"/>
        <v>0</v>
      </c>
      <c r="AB47" s="46">
        <f t="shared" si="21"/>
        <v>1444</v>
      </c>
      <c r="AC47" s="46">
        <f t="shared" si="21"/>
        <v>105</v>
      </c>
      <c r="AD47" s="46">
        <f t="shared" si="21"/>
        <v>1549</v>
      </c>
      <c r="AE47" s="46">
        <f t="shared" si="21"/>
        <v>0</v>
      </c>
      <c r="AF47" s="46">
        <f t="shared" si="21"/>
        <v>1444</v>
      </c>
      <c r="AG47" s="46">
        <f t="shared" si="21"/>
        <v>0</v>
      </c>
      <c r="AH47" s="46">
        <f t="shared" si="21"/>
        <v>1444</v>
      </c>
      <c r="AI47" s="46">
        <f t="shared" si="21"/>
        <v>0</v>
      </c>
      <c r="AJ47" s="46">
        <f t="shared" si="21"/>
        <v>1444</v>
      </c>
      <c r="AK47" s="46">
        <f t="shared" si="21"/>
        <v>236</v>
      </c>
      <c r="AL47" s="46">
        <f t="shared" si="21"/>
        <v>245</v>
      </c>
      <c r="AM47" s="46">
        <f t="shared" si="21"/>
        <v>254</v>
      </c>
    </row>
    <row r="48" spans="1:39" ht="57.75" customHeight="1" x14ac:dyDescent="0.2">
      <c r="A48" s="58"/>
      <c r="B48" s="36" t="s">
        <v>60</v>
      </c>
      <c r="C48" s="33">
        <v>0</v>
      </c>
      <c r="D48" s="36">
        <v>0</v>
      </c>
      <c r="E48" s="33">
        <v>0</v>
      </c>
      <c r="F48" s="33">
        <v>0</v>
      </c>
      <c r="G48" s="33">
        <v>0</v>
      </c>
      <c r="H48" s="37">
        <f>SUM(E48+F48)</f>
        <v>0</v>
      </c>
      <c r="I48" s="33">
        <v>0</v>
      </c>
      <c r="J48" s="33">
        <v>0</v>
      </c>
      <c r="K48" s="37">
        <f t="shared" ref="K48:K58" si="22">SUM(I48+J48)</f>
        <v>0</v>
      </c>
      <c r="L48" s="33">
        <v>0</v>
      </c>
      <c r="M48" s="37">
        <f t="shared" si="4"/>
        <v>0</v>
      </c>
      <c r="N48" s="37">
        <f t="shared" ref="N48:N58" si="23">SUM(L48+M48)</f>
        <v>0</v>
      </c>
      <c r="O48" s="37">
        <f t="shared" si="5"/>
        <v>0</v>
      </c>
      <c r="P48" s="37">
        <f t="shared" ref="P48:Q58" si="24">SUM(N48+O48)</f>
        <v>0</v>
      </c>
      <c r="Q48" s="37">
        <f t="shared" si="24"/>
        <v>0</v>
      </c>
      <c r="R48" s="33">
        <v>0</v>
      </c>
      <c r="S48" s="37">
        <f t="shared" ref="S48:S58" si="25">SUM(Q48+R48)</f>
        <v>0</v>
      </c>
      <c r="T48" s="33">
        <v>0</v>
      </c>
      <c r="U48" s="33">
        <f t="shared" si="3"/>
        <v>0</v>
      </c>
      <c r="V48" s="33">
        <v>0</v>
      </c>
      <c r="W48" s="37">
        <f t="shared" ref="W48:W58" si="26">SUM(U48+V48)</f>
        <v>0</v>
      </c>
      <c r="X48" s="33">
        <v>0</v>
      </c>
      <c r="Y48" s="33">
        <v>0</v>
      </c>
      <c r="Z48" s="37">
        <f t="shared" si="6"/>
        <v>0</v>
      </c>
      <c r="AA48" s="33">
        <v>0</v>
      </c>
      <c r="AB48" s="37">
        <f t="shared" si="7"/>
        <v>0</v>
      </c>
      <c r="AC48" s="33">
        <v>0</v>
      </c>
      <c r="AD48" s="37">
        <f t="shared" si="8"/>
        <v>0</v>
      </c>
      <c r="AE48" s="33">
        <v>0</v>
      </c>
      <c r="AF48" s="37">
        <f t="shared" si="9"/>
        <v>0</v>
      </c>
      <c r="AG48" s="33">
        <v>0</v>
      </c>
      <c r="AH48" s="37">
        <f t="shared" si="10"/>
        <v>0</v>
      </c>
      <c r="AI48" s="37">
        <f>SUM(AG48+AH48)</f>
        <v>0</v>
      </c>
      <c r="AJ48" s="37">
        <f t="shared" si="10"/>
        <v>0</v>
      </c>
      <c r="AK48" s="33">
        <v>0</v>
      </c>
      <c r="AL48" s="33">
        <v>0</v>
      </c>
      <c r="AM48" s="33">
        <v>0</v>
      </c>
    </row>
    <row r="49" spans="1:39" ht="80.25" hidden="1" customHeight="1" x14ac:dyDescent="0.2">
      <c r="A49" s="61"/>
      <c r="B49" s="62" t="s">
        <v>61</v>
      </c>
      <c r="C49" s="33">
        <v>0</v>
      </c>
      <c r="D49" s="62">
        <v>0</v>
      </c>
      <c r="E49" s="33">
        <v>0</v>
      </c>
      <c r="F49" s="33">
        <v>0</v>
      </c>
      <c r="G49" s="33">
        <v>0</v>
      </c>
      <c r="H49" s="37">
        <f>SUM(E49+F49)</f>
        <v>0</v>
      </c>
      <c r="I49" s="33">
        <v>0</v>
      </c>
      <c r="J49" s="33">
        <v>0</v>
      </c>
      <c r="K49" s="37">
        <f t="shared" si="22"/>
        <v>0</v>
      </c>
      <c r="L49" s="33">
        <v>0</v>
      </c>
      <c r="M49" s="37">
        <f t="shared" si="4"/>
        <v>0</v>
      </c>
      <c r="N49" s="37">
        <f t="shared" si="23"/>
        <v>0</v>
      </c>
      <c r="O49" s="37">
        <f t="shared" si="5"/>
        <v>0</v>
      </c>
      <c r="P49" s="37">
        <f t="shared" si="24"/>
        <v>0</v>
      </c>
      <c r="Q49" s="37">
        <f t="shared" si="24"/>
        <v>0</v>
      </c>
      <c r="R49" s="33">
        <v>0</v>
      </c>
      <c r="S49" s="37">
        <f t="shared" si="25"/>
        <v>0</v>
      </c>
      <c r="T49" s="33">
        <v>0</v>
      </c>
      <c r="U49" s="37">
        <f t="shared" si="3"/>
        <v>0</v>
      </c>
      <c r="V49" s="33">
        <v>0</v>
      </c>
      <c r="W49" s="37">
        <f t="shared" si="26"/>
        <v>0</v>
      </c>
      <c r="X49" s="33">
        <v>0</v>
      </c>
      <c r="Y49" s="33">
        <v>0</v>
      </c>
      <c r="Z49" s="37">
        <f t="shared" si="6"/>
        <v>0</v>
      </c>
      <c r="AA49" s="33">
        <v>0</v>
      </c>
      <c r="AB49" s="37">
        <f t="shared" si="7"/>
        <v>0</v>
      </c>
      <c r="AC49" s="33">
        <v>0</v>
      </c>
      <c r="AD49" s="37">
        <f t="shared" si="8"/>
        <v>0</v>
      </c>
      <c r="AE49" s="33">
        <v>0</v>
      </c>
      <c r="AF49" s="37">
        <f t="shared" si="9"/>
        <v>0</v>
      </c>
      <c r="AG49" s="33">
        <v>0</v>
      </c>
      <c r="AH49" s="37">
        <f t="shared" si="10"/>
        <v>0</v>
      </c>
      <c r="AI49" s="37">
        <f>SUM(AG49+AH49)</f>
        <v>0</v>
      </c>
      <c r="AJ49" s="37">
        <f t="shared" si="10"/>
        <v>0</v>
      </c>
      <c r="AK49" s="33">
        <v>0</v>
      </c>
      <c r="AL49" s="33">
        <v>0</v>
      </c>
      <c r="AM49" s="33">
        <v>0</v>
      </c>
    </row>
    <row r="50" spans="1:39" ht="12.75" hidden="1" customHeight="1" x14ac:dyDescent="0.2">
      <c r="A50" s="61"/>
      <c r="B50" s="62" t="s">
        <v>62</v>
      </c>
      <c r="C50" s="33">
        <v>0</v>
      </c>
      <c r="D50" s="62"/>
      <c r="E50" s="33">
        <v>0</v>
      </c>
      <c r="F50" s="33">
        <v>0</v>
      </c>
      <c r="G50" s="33">
        <v>0</v>
      </c>
      <c r="H50" s="37">
        <f>SUM(E50+F50)</f>
        <v>0</v>
      </c>
      <c r="I50" s="33">
        <v>0</v>
      </c>
      <c r="J50" s="33">
        <v>0</v>
      </c>
      <c r="K50" s="37">
        <f t="shared" si="22"/>
        <v>0</v>
      </c>
      <c r="L50" s="33">
        <v>0</v>
      </c>
      <c r="M50" s="37">
        <f t="shared" si="4"/>
        <v>0</v>
      </c>
      <c r="N50" s="37">
        <f t="shared" si="23"/>
        <v>0</v>
      </c>
      <c r="O50" s="37">
        <f t="shared" si="5"/>
        <v>0</v>
      </c>
      <c r="P50" s="37">
        <f t="shared" si="24"/>
        <v>0</v>
      </c>
      <c r="Q50" s="37">
        <f t="shared" si="24"/>
        <v>0</v>
      </c>
      <c r="R50" s="33">
        <v>0</v>
      </c>
      <c r="S50" s="37">
        <f t="shared" si="25"/>
        <v>0</v>
      </c>
      <c r="T50" s="33">
        <v>0</v>
      </c>
      <c r="U50" s="37">
        <f t="shared" si="3"/>
        <v>0</v>
      </c>
      <c r="V50" s="33">
        <v>0</v>
      </c>
      <c r="W50" s="37">
        <f t="shared" si="26"/>
        <v>0</v>
      </c>
      <c r="X50" s="33">
        <v>0</v>
      </c>
      <c r="Y50" s="33">
        <v>0</v>
      </c>
      <c r="Z50" s="37">
        <f t="shared" si="6"/>
        <v>0</v>
      </c>
      <c r="AA50" s="33">
        <v>0</v>
      </c>
      <c r="AB50" s="37">
        <f t="shared" si="7"/>
        <v>0</v>
      </c>
      <c r="AC50" s="33">
        <v>0</v>
      </c>
      <c r="AD50" s="37">
        <f t="shared" si="8"/>
        <v>0</v>
      </c>
      <c r="AE50" s="33">
        <v>0</v>
      </c>
      <c r="AF50" s="37">
        <f t="shared" si="9"/>
        <v>0</v>
      </c>
      <c r="AG50" s="33">
        <v>0</v>
      </c>
      <c r="AH50" s="37">
        <f t="shared" si="10"/>
        <v>0</v>
      </c>
      <c r="AI50" s="37">
        <f>SUM(AG50+AH50)</f>
        <v>0</v>
      </c>
      <c r="AJ50" s="37">
        <f t="shared" si="10"/>
        <v>0</v>
      </c>
      <c r="AK50" s="33">
        <v>0</v>
      </c>
      <c r="AL50" s="33">
        <v>0</v>
      </c>
      <c r="AM50" s="33">
        <v>0</v>
      </c>
    </row>
    <row r="51" spans="1:39" ht="57" hidden="1" customHeight="1" x14ac:dyDescent="0.2">
      <c r="A51" s="61"/>
      <c r="B51" s="62" t="s">
        <v>63</v>
      </c>
      <c r="C51" s="59">
        <v>0</v>
      </c>
      <c r="D51" s="63">
        <v>0</v>
      </c>
      <c r="E51" s="59">
        <v>0</v>
      </c>
      <c r="F51" s="59">
        <v>0</v>
      </c>
      <c r="G51" s="59">
        <v>0</v>
      </c>
      <c r="H51" s="37">
        <v>0</v>
      </c>
      <c r="I51" s="59">
        <v>0</v>
      </c>
      <c r="J51" s="59">
        <v>0</v>
      </c>
      <c r="K51" s="37">
        <f t="shared" si="22"/>
        <v>0</v>
      </c>
      <c r="L51" s="59">
        <v>0</v>
      </c>
      <c r="M51" s="37">
        <f t="shared" si="4"/>
        <v>0</v>
      </c>
      <c r="N51" s="37">
        <f t="shared" si="23"/>
        <v>0</v>
      </c>
      <c r="O51" s="37">
        <f t="shared" si="5"/>
        <v>0</v>
      </c>
      <c r="P51" s="37">
        <f t="shared" si="24"/>
        <v>0</v>
      </c>
      <c r="Q51" s="37">
        <f t="shared" si="24"/>
        <v>0</v>
      </c>
      <c r="R51" s="59">
        <v>0</v>
      </c>
      <c r="S51" s="37">
        <f t="shared" si="25"/>
        <v>0</v>
      </c>
      <c r="T51" s="59">
        <v>0</v>
      </c>
      <c r="U51" s="37">
        <f t="shared" si="3"/>
        <v>0</v>
      </c>
      <c r="V51" s="59">
        <v>0</v>
      </c>
      <c r="W51" s="37">
        <f t="shared" si="26"/>
        <v>0</v>
      </c>
      <c r="X51" s="59">
        <v>0</v>
      </c>
      <c r="Y51" s="59">
        <v>0</v>
      </c>
      <c r="Z51" s="37">
        <f t="shared" si="6"/>
        <v>0</v>
      </c>
      <c r="AA51" s="59">
        <v>0</v>
      </c>
      <c r="AB51" s="37">
        <f t="shared" si="7"/>
        <v>0</v>
      </c>
      <c r="AC51" s="59">
        <v>0</v>
      </c>
      <c r="AD51" s="37">
        <f t="shared" si="8"/>
        <v>0</v>
      </c>
      <c r="AE51" s="59">
        <v>0</v>
      </c>
      <c r="AF51" s="37">
        <f t="shared" si="9"/>
        <v>0</v>
      </c>
      <c r="AG51" s="59">
        <v>0</v>
      </c>
      <c r="AH51" s="37">
        <f t="shared" si="10"/>
        <v>0</v>
      </c>
      <c r="AI51" s="37">
        <f>SUM(AG51+AH51)</f>
        <v>0</v>
      </c>
      <c r="AJ51" s="37">
        <f t="shared" si="10"/>
        <v>0</v>
      </c>
      <c r="AK51" s="59">
        <v>0</v>
      </c>
      <c r="AL51" s="59">
        <v>0</v>
      </c>
      <c r="AM51" s="59">
        <v>0</v>
      </c>
    </row>
    <row r="52" spans="1:39" ht="72.75" customHeight="1" x14ac:dyDescent="0.2">
      <c r="A52" s="58"/>
      <c r="B52" s="36" t="s">
        <v>64</v>
      </c>
      <c r="C52" s="59">
        <v>200</v>
      </c>
      <c r="D52" s="60">
        <v>200</v>
      </c>
      <c r="E52" s="59">
        <v>77</v>
      </c>
      <c r="F52" s="59">
        <v>200</v>
      </c>
      <c r="G52" s="59">
        <v>200</v>
      </c>
      <c r="H52" s="37">
        <v>0</v>
      </c>
      <c r="I52" s="59">
        <v>200</v>
      </c>
      <c r="J52" s="59">
        <v>0</v>
      </c>
      <c r="K52" s="37">
        <f t="shared" si="22"/>
        <v>200</v>
      </c>
      <c r="L52" s="59">
        <v>0</v>
      </c>
      <c r="M52" s="37">
        <f t="shared" si="4"/>
        <v>200</v>
      </c>
      <c r="N52" s="37">
        <v>0</v>
      </c>
      <c r="O52" s="37">
        <f t="shared" si="5"/>
        <v>200</v>
      </c>
      <c r="P52" s="37">
        <v>0</v>
      </c>
      <c r="Q52" s="37">
        <f t="shared" si="24"/>
        <v>200</v>
      </c>
      <c r="R52" s="59">
        <v>0</v>
      </c>
      <c r="S52" s="37">
        <f t="shared" si="25"/>
        <v>200</v>
      </c>
      <c r="T52" s="59">
        <v>0</v>
      </c>
      <c r="U52" s="37">
        <f t="shared" si="3"/>
        <v>200</v>
      </c>
      <c r="V52" s="59">
        <v>0</v>
      </c>
      <c r="W52" s="37">
        <f t="shared" si="26"/>
        <v>200</v>
      </c>
      <c r="X52" s="59">
        <v>0</v>
      </c>
      <c r="Y52" s="59">
        <v>0</v>
      </c>
      <c r="Z52" s="37">
        <f t="shared" si="6"/>
        <v>200</v>
      </c>
      <c r="AA52" s="59">
        <v>0</v>
      </c>
      <c r="AB52" s="37">
        <f t="shared" si="7"/>
        <v>200</v>
      </c>
      <c r="AC52" s="59">
        <v>0</v>
      </c>
      <c r="AD52" s="37">
        <f t="shared" si="8"/>
        <v>200</v>
      </c>
      <c r="AE52" s="59">
        <v>0</v>
      </c>
      <c r="AF52" s="37">
        <f t="shared" si="9"/>
        <v>200</v>
      </c>
      <c r="AG52" s="59">
        <v>0</v>
      </c>
      <c r="AH52" s="37">
        <f t="shared" si="10"/>
        <v>200</v>
      </c>
      <c r="AI52" s="37">
        <v>0</v>
      </c>
      <c r="AJ52" s="37">
        <f t="shared" si="10"/>
        <v>200</v>
      </c>
      <c r="AK52" s="59">
        <v>212</v>
      </c>
      <c r="AL52" s="59">
        <v>220</v>
      </c>
      <c r="AM52" s="59">
        <v>228</v>
      </c>
    </row>
    <row r="53" spans="1:39" ht="48.75" customHeight="1" x14ac:dyDescent="0.2">
      <c r="A53" s="64"/>
      <c r="B53" s="65" t="s">
        <v>65</v>
      </c>
      <c r="C53" s="66">
        <v>20</v>
      </c>
      <c r="D53" s="67">
        <v>23</v>
      </c>
      <c r="E53" s="66">
        <v>21</v>
      </c>
      <c r="F53" s="66">
        <v>23</v>
      </c>
      <c r="G53" s="66">
        <v>36</v>
      </c>
      <c r="H53" s="37">
        <v>0</v>
      </c>
      <c r="I53" s="66">
        <v>20</v>
      </c>
      <c r="J53" s="66">
        <v>0</v>
      </c>
      <c r="K53" s="37">
        <f t="shared" si="22"/>
        <v>20</v>
      </c>
      <c r="L53" s="66">
        <v>0</v>
      </c>
      <c r="M53" s="37">
        <f t="shared" si="4"/>
        <v>20</v>
      </c>
      <c r="N53" s="37">
        <v>0</v>
      </c>
      <c r="O53" s="37">
        <f t="shared" si="5"/>
        <v>20</v>
      </c>
      <c r="P53" s="37">
        <v>0</v>
      </c>
      <c r="Q53" s="37">
        <f t="shared" si="24"/>
        <v>20</v>
      </c>
      <c r="R53" s="66">
        <v>0</v>
      </c>
      <c r="S53" s="37">
        <f t="shared" si="25"/>
        <v>20</v>
      </c>
      <c r="T53" s="66">
        <v>0</v>
      </c>
      <c r="U53" s="37">
        <f t="shared" si="3"/>
        <v>20</v>
      </c>
      <c r="V53" s="66">
        <v>0</v>
      </c>
      <c r="W53" s="37">
        <f t="shared" si="26"/>
        <v>20</v>
      </c>
      <c r="X53" s="66">
        <v>0</v>
      </c>
      <c r="Y53" s="66">
        <v>3</v>
      </c>
      <c r="Z53" s="37">
        <f t="shared" si="6"/>
        <v>23</v>
      </c>
      <c r="AA53" s="66">
        <v>0</v>
      </c>
      <c r="AB53" s="37">
        <f t="shared" si="7"/>
        <v>23</v>
      </c>
      <c r="AC53" s="66">
        <v>0</v>
      </c>
      <c r="AD53" s="37">
        <f t="shared" si="8"/>
        <v>23</v>
      </c>
      <c r="AE53" s="66">
        <v>0</v>
      </c>
      <c r="AF53" s="37">
        <f t="shared" si="9"/>
        <v>23</v>
      </c>
      <c r="AG53" s="66">
        <v>0</v>
      </c>
      <c r="AH53" s="37">
        <f t="shared" si="10"/>
        <v>23</v>
      </c>
      <c r="AI53" s="37">
        <v>0</v>
      </c>
      <c r="AJ53" s="37">
        <f t="shared" si="10"/>
        <v>23</v>
      </c>
      <c r="AK53" s="66">
        <v>24</v>
      </c>
      <c r="AL53" s="66">
        <v>25</v>
      </c>
      <c r="AM53" s="66">
        <v>26</v>
      </c>
    </row>
    <row r="54" spans="1:39" ht="12.75" hidden="1" customHeight="1" x14ac:dyDescent="0.2">
      <c r="A54" s="64"/>
      <c r="B54" s="65" t="s">
        <v>66</v>
      </c>
      <c r="C54" s="68">
        <v>0</v>
      </c>
      <c r="D54" s="69">
        <v>0</v>
      </c>
      <c r="E54" s="68">
        <v>0</v>
      </c>
      <c r="F54" s="68">
        <v>0</v>
      </c>
      <c r="G54" s="68">
        <v>0</v>
      </c>
      <c r="H54" s="37">
        <f>SUM(E54+F54)</f>
        <v>0</v>
      </c>
      <c r="I54" s="68">
        <v>0</v>
      </c>
      <c r="J54" s="68">
        <v>0</v>
      </c>
      <c r="K54" s="37">
        <f t="shared" si="22"/>
        <v>0</v>
      </c>
      <c r="L54" s="68">
        <v>0</v>
      </c>
      <c r="M54" s="37">
        <f t="shared" si="4"/>
        <v>0</v>
      </c>
      <c r="N54" s="37">
        <f t="shared" si="23"/>
        <v>0</v>
      </c>
      <c r="O54" s="37">
        <f t="shared" si="5"/>
        <v>0</v>
      </c>
      <c r="P54" s="37">
        <f t="shared" si="24"/>
        <v>0</v>
      </c>
      <c r="Q54" s="37">
        <f t="shared" si="24"/>
        <v>0</v>
      </c>
      <c r="R54" s="68">
        <v>0</v>
      </c>
      <c r="S54" s="37">
        <f t="shared" si="25"/>
        <v>0</v>
      </c>
      <c r="T54" s="68">
        <v>0</v>
      </c>
      <c r="U54" s="37">
        <f t="shared" si="3"/>
        <v>0</v>
      </c>
      <c r="V54" s="68">
        <v>0</v>
      </c>
      <c r="W54" s="37">
        <f t="shared" si="26"/>
        <v>0</v>
      </c>
      <c r="X54" s="68">
        <v>0</v>
      </c>
      <c r="Y54" s="68">
        <v>0</v>
      </c>
      <c r="Z54" s="37">
        <f t="shared" si="6"/>
        <v>0</v>
      </c>
      <c r="AA54" s="68">
        <v>0</v>
      </c>
      <c r="AB54" s="37">
        <f t="shared" si="7"/>
        <v>0</v>
      </c>
      <c r="AC54" s="68">
        <v>0</v>
      </c>
      <c r="AD54" s="37">
        <f t="shared" si="8"/>
        <v>0</v>
      </c>
      <c r="AE54" s="68">
        <v>0</v>
      </c>
      <c r="AF54" s="37">
        <f t="shared" si="9"/>
        <v>0</v>
      </c>
      <c r="AG54" s="68">
        <v>0</v>
      </c>
      <c r="AH54" s="37">
        <f t="shared" si="10"/>
        <v>0</v>
      </c>
      <c r="AI54" s="37">
        <f>SUM(AG54+AH54)</f>
        <v>0</v>
      </c>
      <c r="AJ54" s="37">
        <f t="shared" si="10"/>
        <v>0</v>
      </c>
      <c r="AK54" s="68">
        <v>0</v>
      </c>
      <c r="AL54" s="68">
        <v>0</v>
      </c>
      <c r="AM54" s="68">
        <v>0</v>
      </c>
    </row>
    <row r="55" spans="1:39" ht="65.25" customHeight="1" x14ac:dyDescent="0.2">
      <c r="A55" s="64"/>
      <c r="B55" s="65" t="s">
        <v>67</v>
      </c>
      <c r="C55" s="68">
        <v>0</v>
      </c>
      <c r="D55" s="69">
        <v>1221</v>
      </c>
      <c r="E55" s="68">
        <v>1484</v>
      </c>
      <c r="F55" s="68">
        <v>0</v>
      </c>
      <c r="G55" s="68">
        <v>0</v>
      </c>
      <c r="H55" s="37">
        <v>0</v>
      </c>
      <c r="I55" s="68">
        <v>0</v>
      </c>
      <c r="J55" s="68">
        <v>0</v>
      </c>
      <c r="K55" s="37">
        <f t="shared" si="22"/>
        <v>0</v>
      </c>
      <c r="L55" s="68">
        <v>0</v>
      </c>
      <c r="M55" s="37">
        <f t="shared" si="4"/>
        <v>0</v>
      </c>
      <c r="N55" s="37">
        <f t="shared" si="23"/>
        <v>0</v>
      </c>
      <c r="O55" s="37">
        <f t="shared" si="5"/>
        <v>0</v>
      </c>
      <c r="P55" s="37">
        <v>1221</v>
      </c>
      <c r="Q55" s="37">
        <f t="shared" si="24"/>
        <v>1221</v>
      </c>
      <c r="R55" s="68">
        <v>0</v>
      </c>
      <c r="S55" s="37">
        <f t="shared" si="25"/>
        <v>1221</v>
      </c>
      <c r="T55" s="68">
        <v>0</v>
      </c>
      <c r="U55" s="37">
        <f t="shared" si="3"/>
        <v>1221</v>
      </c>
      <c r="V55" s="68">
        <v>0</v>
      </c>
      <c r="W55" s="37">
        <f t="shared" si="26"/>
        <v>1221</v>
      </c>
      <c r="X55" s="68">
        <v>0</v>
      </c>
      <c r="Y55" s="68">
        <v>0</v>
      </c>
      <c r="Z55" s="37">
        <f t="shared" si="6"/>
        <v>1221</v>
      </c>
      <c r="AA55" s="68">
        <v>0</v>
      </c>
      <c r="AB55" s="37">
        <f t="shared" si="7"/>
        <v>1221</v>
      </c>
      <c r="AC55" s="68">
        <v>0</v>
      </c>
      <c r="AD55" s="37">
        <f t="shared" si="8"/>
        <v>1221</v>
      </c>
      <c r="AE55" s="68">
        <v>0</v>
      </c>
      <c r="AF55" s="37">
        <f t="shared" si="9"/>
        <v>1221</v>
      </c>
      <c r="AG55" s="68">
        <v>0</v>
      </c>
      <c r="AH55" s="37">
        <f t="shared" si="10"/>
        <v>1221</v>
      </c>
      <c r="AI55" s="37">
        <v>0</v>
      </c>
      <c r="AJ55" s="37">
        <f t="shared" si="10"/>
        <v>1221</v>
      </c>
      <c r="AK55" s="68">
        <v>0</v>
      </c>
      <c r="AL55" s="68">
        <v>0</v>
      </c>
      <c r="AM55" s="68">
        <v>0</v>
      </c>
    </row>
    <row r="56" spans="1:39" ht="95.25" customHeight="1" x14ac:dyDescent="0.2">
      <c r="A56" s="64"/>
      <c r="B56" s="65" t="s">
        <v>68</v>
      </c>
      <c r="C56" s="68">
        <v>0</v>
      </c>
      <c r="D56" s="69">
        <v>105</v>
      </c>
      <c r="E56" s="68">
        <v>97</v>
      </c>
      <c r="F56" s="68">
        <v>867</v>
      </c>
      <c r="G56" s="68">
        <v>867</v>
      </c>
      <c r="H56" s="37"/>
      <c r="I56" s="68"/>
      <c r="J56" s="68"/>
      <c r="K56" s="37"/>
      <c r="L56" s="68"/>
      <c r="M56" s="37"/>
      <c r="N56" s="37"/>
      <c r="O56" s="37"/>
      <c r="P56" s="37"/>
      <c r="Q56" s="37"/>
      <c r="R56" s="68"/>
      <c r="S56" s="37"/>
      <c r="T56" s="68"/>
      <c r="U56" s="37"/>
      <c r="V56" s="68"/>
      <c r="W56" s="37"/>
      <c r="X56" s="68"/>
      <c r="Y56" s="68"/>
      <c r="Z56" s="37"/>
      <c r="AA56" s="68"/>
      <c r="AB56" s="37">
        <v>0</v>
      </c>
      <c r="AC56" s="68">
        <v>105</v>
      </c>
      <c r="AD56" s="37">
        <f t="shared" si="8"/>
        <v>105</v>
      </c>
      <c r="AE56" s="68"/>
      <c r="AF56" s="37"/>
      <c r="AG56" s="68"/>
      <c r="AH56" s="37"/>
      <c r="AI56" s="37"/>
      <c r="AJ56" s="37"/>
      <c r="AK56" s="68">
        <v>0</v>
      </c>
      <c r="AL56" s="68">
        <v>0</v>
      </c>
      <c r="AM56" s="68">
        <v>0</v>
      </c>
    </row>
    <row r="57" spans="1:39" ht="65.25" customHeight="1" x14ac:dyDescent="0.2">
      <c r="A57" s="70"/>
      <c r="B57" s="71" t="s">
        <v>69</v>
      </c>
      <c r="C57" s="72">
        <v>-40613</v>
      </c>
      <c r="D57" s="73">
        <v>-51965</v>
      </c>
      <c r="E57" s="72">
        <v>-51965</v>
      </c>
      <c r="F57" s="72">
        <v>0</v>
      </c>
      <c r="G57" s="72">
        <v>-67085</v>
      </c>
      <c r="H57" s="37">
        <v>0</v>
      </c>
      <c r="I57" s="72">
        <v>-40613</v>
      </c>
      <c r="J57" s="72">
        <v>0</v>
      </c>
      <c r="K57" s="33">
        <f t="shared" si="22"/>
        <v>-40613</v>
      </c>
      <c r="L57" s="72">
        <v>-7160</v>
      </c>
      <c r="M57" s="37">
        <f t="shared" si="4"/>
        <v>-47773</v>
      </c>
      <c r="N57" s="37">
        <v>-13450</v>
      </c>
      <c r="O57" s="37">
        <f t="shared" si="5"/>
        <v>-61223</v>
      </c>
      <c r="P57" s="37">
        <v>940</v>
      </c>
      <c r="Q57" s="37">
        <f t="shared" si="24"/>
        <v>-60283</v>
      </c>
      <c r="R57" s="72">
        <v>4959</v>
      </c>
      <c r="S57" s="37">
        <f t="shared" si="25"/>
        <v>-55324</v>
      </c>
      <c r="T57" s="72">
        <v>2199</v>
      </c>
      <c r="U57" s="37">
        <f t="shared" si="3"/>
        <v>-53125</v>
      </c>
      <c r="V57" s="72">
        <v>8455</v>
      </c>
      <c r="W57" s="33">
        <f t="shared" si="26"/>
        <v>-44670</v>
      </c>
      <c r="X57" s="72">
        <v>0</v>
      </c>
      <c r="Y57" s="72">
        <v>-1688</v>
      </c>
      <c r="Z57" s="33">
        <f t="shared" si="6"/>
        <v>-46358</v>
      </c>
      <c r="AA57" s="72">
        <v>0</v>
      </c>
      <c r="AB57" s="33">
        <f t="shared" si="7"/>
        <v>-46358</v>
      </c>
      <c r="AC57" s="72">
        <v>-5607</v>
      </c>
      <c r="AD57" s="37">
        <f t="shared" si="8"/>
        <v>-51965</v>
      </c>
      <c r="AE57" s="72">
        <v>0</v>
      </c>
      <c r="AF57" s="37">
        <f t="shared" si="9"/>
        <v>-51965</v>
      </c>
      <c r="AG57" s="72">
        <v>0</v>
      </c>
      <c r="AH57" s="37">
        <f t="shared" si="10"/>
        <v>-51965</v>
      </c>
      <c r="AI57" s="33">
        <v>0</v>
      </c>
      <c r="AJ57" s="37">
        <f t="shared" si="10"/>
        <v>-51965</v>
      </c>
      <c r="AK57" s="72">
        <v>0</v>
      </c>
      <c r="AL57" s="72">
        <v>0</v>
      </c>
      <c r="AM57" s="72">
        <v>0</v>
      </c>
    </row>
    <row r="58" spans="1:39" ht="31.5" hidden="1" customHeight="1" x14ac:dyDescent="0.2">
      <c r="A58" s="70"/>
      <c r="B58" s="71" t="s">
        <v>70</v>
      </c>
      <c r="C58" s="72">
        <v>0</v>
      </c>
      <c r="D58" s="73">
        <v>0</v>
      </c>
      <c r="E58" s="72">
        <v>0</v>
      </c>
      <c r="F58" s="72">
        <v>0</v>
      </c>
      <c r="G58" s="72">
        <v>0</v>
      </c>
      <c r="H58" s="37">
        <v>0</v>
      </c>
      <c r="I58" s="72">
        <v>0</v>
      </c>
      <c r="J58" s="72">
        <v>0</v>
      </c>
      <c r="K58" s="37">
        <f t="shared" si="22"/>
        <v>0</v>
      </c>
      <c r="L58" s="72">
        <v>0</v>
      </c>
      <c r="M58" s="37">
        <f t="shared" si="4"/>
        <v>0</v>
      </c>
      <c r="N58" s="37">
        <f t="shared" si="23"/>
        <v>0</v>
      </c>
      <c r="O58" s="37">
        <f t="shared" si="5"/>
        <v>0</v>
      </c>
      <c r="P58" s="37">
        <f t="shared" si="24"/>
        <v>0</v>
      </c>
      <c r="Q58" s="37">
        <f t="shared" si="24"/>
        <v>0</v>
      </c>
      <c r="R58" s="72">
        <v>0</v>
      </c>
      <c r="S58" s="37">
        <f t="shared" si="25"/>
        <v>0</v>
      </c>
      <c r="T58" s="72">
        <v>0</v>
      </c>
      <c r="U58" s="33">
        <f t="shared" si="3"/>
        <v>0</v>
      </c>
      <c r="V58" s="72">
        <v>0</v>
      </c>
      <c r="W58" s="37">
        <f t="shared" si="26"/>
        <v>0</v>
      </c>
      <c r="X58" s="72">
        <v>0</v>
      </c>
      <c r="Y58" s="72">
        <v>0</v>
      </c>
      <c r="Z58" s="37">
        <f t="shared" si="6"/>
        <v>0</v>
      </c>
      <c r="AA58" s="72">
        <v>0</v>
      </c>
      <c r="AB58" s="37">
        <f t="shared" si="7"/>
        <v>0</v>
      </c>
      <c r="AC58" s="72">
        <v>0</v>
      </c>
      <c r="AD58" s="37">
        <f t="shared" si="8"/>
        <v>0</v>
      </c>
      <c r="AE58" s="72">
        <v>0</v>
      </c>
      <c r="AF58" s="37">
        <f t="shared" si="9"/>
        <v>0</v>
      </c>
      <c r="AG58" s="72">
        <v>0</v>
      </c>
      <c r="AH58" s="37">
        <f t="shared" si="10"/>
        <v>0</v>
      </c>
      <c r="AI58" s="37">
        <f>SUM(AG58+AH58)</f>
        <v>0</v>
      </c>
      <c r="AJ58" s="37">
        <f t="shared" si="10"/>
        <v>0</v>
      </c>
      <c r="AK58" s="72">
        <v>0</v>
      </c>
      <c r="AL58" s="72">
        <v>0</v>
      </c>
      <c r="AM58" s="72">
        <v>0</v>
      </c>
    </row>
    <row r="59" spans="1:39" ht="45" customHeight="1" x14ac:dyDescent="0.45">
      <c r="A59" s="61"/>
      <c r="B59" s="74" t="s">
        <v>71</v>
      </c>
      <c r="C59" s="75">
        <f>SUM(C60+C61+C64+C70+C71)</f>
        <v>376770</v>
      </c>
      <c r="D59" s="75">
        <f>SUM(D60+D61+D64+D70+D71)</f>
        <v>317230</v>
      </c>
      <c r="E59" s="75">
        <f>SUM(E60+E61+E64+E70+E71)</f>
        <v>171896</v>
      </c>
      <c r="F59" s="75">
        <f>SUM(F60+F61+F64+F70+F71)</f>
        <v>55342</v>
      </c>
      <c r="G59" s="75">
        <f>SUM(G60+G61+G64+G70+G71)</f>
        <v>122427</v>
      </c>
      <c r="H59" s="75">
        <f t="shared" ref="H59:AM59" si="27">SUM(H60+H61+H64+H70+H71)</f>
        <v>0</v>
      </c>
      <c r="I59" s="75">
        <f>SUM(I60+I61+I64+I70+I71)</f>
        <v>376770</v>
      </c>
      <c r="J59" s="75">
        <f t="shared" si="27"/>
        <v>1293</v>
      </c>
      <c r="K59" s="75">
        <f t="shared" si="27"/>
        <v>378063</v>
      </c>
      <c r="L59" s="75">
        <f t="shared" si="27"/>
        <v>7848</v>
      </c>
      <c r="M59" s="75">
        <f t="shared" si="27"/>
        <v>385911</v>
      </c>
      <c r="N59" s="75">
        <f t="shared" si="27"/>
        <v>13450</v>
      </c>
      <c r="O59" s="75">
        <f t="shared" si="27"/>
        <v>399361</v>
      </c>
      <c r="P59" s="75">
        <f t="shared" si="27"/>
        <v>-48399</v>
      </c>
      <c r="Q59" s="75">
        <f t="shared" si="27"/>
        <v>350962</v>
      </c>
      <c r="R59" s="75">
        <f t="shared" si="27"/>
        <v>-4823</v>
      </c>
      <c r="S59" s="75">
        <f t="shared" si="27"/>
        <v>346139</v>
      </c>
      <c r="T59" s="75">
        <f t="shared" si="27"/>
        <v>-2199</v>
      </c>
      <c r="U59" s="75">
        <f t="shared" si="27"/>
        <v>343940</v>
      </c>
      <c r="V59" s="75">
        <f t="shared" si="27"/>
        <v>-16710</v>
      </c>
      <c r="W59" s="75">
        <f t="shared" si="27"/>
        <v>327230</v>
      </c>
      <c r="X59" s="75">
        <f t="shared" si="27"/>
        <v>0</v>
      </c>
      <c r="Y59" s="75">
        <f t="shared" si="27"/>
        <v>0</v>
      </c>
      <c r="Z59" s="75">
        <f t="shared" si="27"/>
        <v>327230</v>
      </c>
      <c r="AA59" s="75">
        <f t="shared" si="27"/>
        <v>0</v>
      </c>
      <c r="AB59" s="75">
        <f t="shared" si="27"/>
        <v>327230</v>
      </c>
      <c r="AC59" s="75">
        <f t="shared" si="27"/>
        <v>-10000</v>
      </c>
      <c r="AD59" s="75">
        <f t="shared" si="27"/>
        <v>317230</v>
      </c>
      <c r="AE59" s="75">
        <f t="shared" si="27"/>
        <v>0</v>
      </c>
      <c r="AF59" s="75">
        <f t="shared" si="27"/>
        <v>317230</v>
      </c>
      <c r="AG59" s="75">
        <f t="shared" si="27"/>
        <v>0</v>
      </c>
      <c r="AH59" s="75">
        <f t="shared" si="27"/>
        <v>317230</v>
      </c>
      <c r="AI59" s="75">
        <f t="shared" si="27"/>
        <v>1293</v>
      </c>
      <c r="AJ59" s="75">
        <f t="shared" si="27"/>
        <v>318523</v>
      </c>
      <c r="AK59" s="75">
        <f t="shared" si="27"/>
        <v>0</v>
      </c>
      <c r="AL59" s="75">
        <f t="shared" si="27"/>
        <v>0</v>
      </c>
      <c r="AM59" s="75">
        <f t="shared" si="27"/>
        <v>0</v>
      </c>
    </row>
    <row r="60" spans="1:39" ht="45.75" customHeight="1" x14ac:dyDescent="0.2">
      <c r="A60" s="61"/>
      <c r="B60" s="76" t="s">
        <v>72</v>
      </c>
      <c r="C60" s="77">
        <v>0</v>
      </c>
      <c r="D60" s="77">
        <v>330</v>
      </c>
      <c r="E60" s="77">
        <v>1068</v>
      </c>
      <c r="F60" s="77">
        <v>0</v>
      </c>
      <c r="G60" s="77">
        <v>0</v>
      </c>
      <c r="H60" s="37">
        <v>0</v>
      </c>
      <c r="I60" s="77">
        <v>0</v>
      </c>
      <c r="J60" s="77">
        <v>0</v>
      </c>
      <c r="K60" s="37">
        <f>SUM(I60+J60)</f>
        <v>0</v>
      </c>
      <c r="L60" s="77">
        <v>0</v>
      </c>
      <c r="M60" s="37">
        <f t="shared" si="4"/>
        <v>0</v>
      </c>
      <c r="N60" s="37">
        <v>0</v>
      </c>
      <c r="O60" s="37">
        <f t="shared" si="5"/>
        <v>0</v>
      </c>
      <c r="P60" s="37">
        <v>330</v>
      </c>
      <c r="Q60" s="37">
        <f>SUM(O60+P60)</f>
        <v>330</v>
      </c>
      <c r="R60" s="77">
        <v>0</v>
      </c>
      <c r="S60" s="37">
        <f>SUM(Q60+R60)</f>
        <v>330</v>
      </c>
      <c r="T60" s="77">
        <v>0</v>
      </c>
      <c r="U60" s="37">
        <f t="shared" si="3"/>
        <v>330</v>
      </c>
      <c r="V60" s="77">
        <v>0</v>
      </c>
      <c r="W60" s="33">
        <f>SUM(U60+V60)</f>
        <v>330</v>
      </c>
      <c r="X60" s="77">
        <v>0</v>
      </c>
      <c r="Y60" s="77">
        <v>0</v>
      </c>
      <c r="Z60" s="33">
        <f t="shared" si="6"/>
        <v>330</v>
      </c>
      <c r="AA60" s="77">
        <v>0</v>
      </c>
      <c r="AB60" s="33">
        <f t="shared" si="7"/>
        <v>330</v>
      </c>
      <c r="AC60" s="77">
        <v>0</v>
      </c>
      <c r="AD60" s="33">
        <f t="shared" si="8"/>
        <v>330</v>
      </c>
      <c r="AE60" s="77">
        <v>0</v>
      </c>
      <c r="AF60" s="33">
        <f t="shared" si="9"/>
        <v>330</v>
      </c>
      <c r="AG60" s="77">
        <v>0</v>
      </c>
      <c r="AH60" s="33">
        <f t="shared" si="10"/>
        <v>330</v>
      </c>
      <c r="AI60" s="33">
        <v>0</v>
      </c>
      <c r="AJ60" s="33">
        <f t="shared" si="10"/>
        <v>330</v>
      </c>
      <c r="AK60" s="77">
        <v>0</v>
      </c>
      <c r="AL60" s="77">
        <v>0</v>
      </c>
      <c r="AM60" s="77">
        <v>0</v>
      </c>
    </row>
    <row r="61" spans="1:39" ht="53.25" hidden="1" customHeight="1" x14ac:dyDescent="0.2">
      <c r="A61" s="61"/>
      <c r="B61" s="78" t="s">
        <v>73</v>
      </c>
      <c r="C61" s="79">
        <v>0</v>
      </c>
      <c r="D61" s="79">
        <v>0</v>
      </c>
      <c r="E61" s="79">
        <v>0</v>
      </c>
      <c r="F61" s="79">
        <v>0</v>
      </c>
      <c r="G61" s="79">
        <v>0</v>
      </c>
      <c r="H61" s="37">
        <f>SUM(E61+F61)</f>
        <v>0</v>
      </c>
      <c r="I61" s="79">
        <v>0</v>
      </c>
      <c r="J61" s="79">
        <v>0</v>
      </c>
      <c r="K61" s="37">
        <f>SUM(I61+J61)</f>
        <v>0</v>
      </c>
      <c r="L61" s="79">
        <v>0</v>
      </c>
      <c r="M61" s="37">
        <f t="shared" si="4"/>
        <v>0</v>
      </c>
      <c r="N61" s="37">
        <f>SUM(L61+M61)</f>
        <v>0</v>
      </c>
      <c r="O61" s="37">
        <f t="shared" si="5"/>
        <v>0</v>
      </c>
      <c r="P61" s="37">
        <f>SUM(N61+O61)</f>
        <v>0</v>
      </c>
      <c r="Q61" s="37">
        <f>SUM(O61+P61)</f>
        <v>0</v>
      </c>
      <c r="R61" s="79">
        <v>0</v>
      </c>
      <c r="S61" s="37">
        <f>SUM(Q61+R61)</f>
        <v>0</v>
      </c>
      <c r="T61" s="79">
        <v>0</v>
      </c>
      <c r="U61" s="33">
        <f t="shared" si="3"/>
        <v>0</v>
      </c>
      <c r="V61" s="79">
        <v>0</v>
      </c>
      <c r="W61" s="37">
        <f>SUM(U61+V61)</f>
        <v>0</v>
      </c>
      <c r="X61" s="79">
        <v>0</v>
      </c>
      <c r="Y61" s="79">
        <v>0</v>
      </c>
      <c r="Z61" s="37">
        <f t="shared" si="6"/>
        <v>0</v>
      </c>
      <c r="AA61" s="79">
        <v>0</v>
      </c>
      <c r="AB61" s="37">
        <f t="shared" si="7"/>
        <v>0</v>
      </c>
      <c r="AC61" s="79">
        <v>0</v>
      </c>
      <c r="AD61" s="37">
        <f t="shared" si="8"/>
        <v>0</v>
      </c>
      <c r="AE61" s="79">
        <v>0</v>
      </c>
      <c r="AF61" s="37">
        <f t="shared" si="9"/>
        <v>0</v>
      </c>
      <c r="AG61" s="79">
        <v>0</v>
      </c>
      <c r="AH61" s="37">
        <f t="shared" si="10"/>
        <v>0</v>
      </c>
      <c r="AI61" s="37">
        <f>SUM(AG61+AH61)</f>
        <v>0</v>
      </c>
      <c r="AJ61" s="37">
        <f t="shared" si="10"/>
        <v>0</v>
      </c>
      <c r="AK61" s="79">
        <v>0</v>
      </c>
      <c r="AL61" s="79">
        <v>0</v>
      </c>
      <c r="AM61" s="79">
        <v>0</v>
      </c>
    </row>
    <row r="62" spans="1:39" ht="27" hidden="1" customHeight="1" x14ac:dyDescent="0.2">
      <c r="A62" s="61"/>
      <c r="B62" s="80" t="s">
        <v>74</v>
      </c>
      <c r="C62" s="79"/>
      <c r="D62" s="79"/>
      <c r="E62" s="79"/>
      <c r="F62" s="79"/>
      <c r="G62" s="79"/>
      <c r="H62" s="37"/>
      <c r="I62" s="79"/>
      <c r="J62" s="79"/>
      <c r="K62" s="37"/>
      <c r="L62" s="79"/>
      <c r="M62" s="37"/>
      <c r="N62" s="37"/>
      <c r="O62" s="37"/>
      <c r="P62" s="37"/>
      <c r="Q62" s="37"/>
      <c r="R62" s="79"/>
      <c r="S62" s="37"/>
      <c r="T62" s="79"/>
      <c r="U62" s="33"/>
      <c r="V62" s="79"/>
      <c r="W62" s="37">
        <f>SUM(W63)</f>
        <v>0</v>
      </c>
      <c r="X62" s="79"/>
      <c r="Y62" s="79"/>
      <c r="Z62" s="37">
        <f>SUM(Z63)</f>
        <v>0</v>
      </c>
      <c r="AA62" s="79"/>
      <c r="AB62" s="37">
        <f t="shared" si="7"/>
        <v>0</v>
      </c>
      <c r="AC62" s="79"/>
      <c r="AD62" s="37">
        <f t="shared" si="8"/>
        <v>0</v>
      </c>
      <c r="AE62" s="79"/>
      <c r="AF62" s="37">
        <f t="shared" si="9"/>
        <v>0</v>
      </c>
      <c r="AG62" s="79"/>
      <c r="AH62" s="37">
        <f t="shared" si="10"/>
        <v>0</v>
      </c>
      <c r="AI62" s="37">
        <f>SUM(AI63)</f>
        <v>0</v>
      </c>
      <c r="AJ62" s="37">
        <f t="shared" si="10"/>
        <v>0</v>
      </c>
      <c r="AK62" s="79"/>
      <c r="AL62" s="79"/>
      <c r="AM62" s="79"/>
    </row>
    <row r="63" spans="1:39" ht="45.75" hidden="1" customHeight="1" x14ac:dyDescent="0.2">
      <c r="A63" s="61"/>
      <c r="B63" s="81" t="s">
        <v>75</v>
      </c>
      <c r="C63" s="79"/>
      <c r="D63" s="79"/>
      <c r="E63" s="79"/>
      <c r="F63" s="79"/>
      <c r="G63" s="79"/>
      <c r="H63" s="37"/>
      <c r="I63" s="79"/>
      <c r="J63" s="79"/>
      <c r="K63" s="37"/>
      <c r="L63" s="79"/>
      <c r="M63" s="37"/>
      <c r="N63" s="37"/>
      <c r="O63" s="37"/>
      <c r="P63" s="37"/>
      <c r="Q63" s="37"/>
      <c r="R63" s="79"/>
      <c r="S63" s="37"/>
      <c r="T63" s="79"/>
      <c r="U63" s="33"/>
      <c r="V63" s="79"/>
      <c r="W63" s="37">
        <v>0</v>
      </c>
      <c r="X63" s="79"/>
      <c r="Y63" s="79"/>
      <c r="Z63" s="37"/>
      <c r="AA63" s="79"/>
      <c r="AB63" s="37">
        <f t="shared" si="7"/>
        <v>0</v>
      </c>
      <c r="AC63" s="79"/>
      <c r="AD63" s="37">
        <f t="shared" si="8"/>
        <v>0</v>
      </c>
      <c r="AE63" s="79"/>
      <c r="AF63" s="37">
        <f t="shared" si="9"/>
        <v>0</v>
      </c>
      <c r="AG63" s="79"/>
      <c r="AH63" s="37">
        <f t="shared" si="10"/>
        <v>0</v>
      </c>
      <c r="AI63" s="37"/>
      <c r="AJ63" s="37">
        <f t="shared" si="10"/>
        <v>0</v>
      </c>
      <c r="AK63" s="79"/>
      <c r="AL63" s="79"/>
      <c r="AM63" s="79"/>
    </row>
    <row r="64" spans="1:39" ht="55.5" customHeight="1" x14ac:dyDescent="0.2">
      <c r="A64" s="61"/>
      <c r="B64" s="32" t="s">
        <v>76</v>
      </c>
      <c r="C64" s="82">
        <f>SUM(C65:C69)</f>
        <v>75470</v>
      </c>
      <c r="D64" s="82">
        <f t="shared" ref="D64:AM64" si="28">SUM(D65:D69)</f>
        <v>60533</v>
      </c>
      <c r="E64" s="82">
        <f t="shared" si="28"/>
        <v>39175</v>
      </c>
      <c r="F64" s="82">
        <f t="shared" si="28"/>
        <v>13662</v>
      </c>
      <c r="G64" s="82">
        <f t="shared" si="28"/>
        <v>13738</v>
      </c>
      <c r="H64" s="82">
        <f t="shared" si="28"/>
        <v>0</v>
      </c>
      <c r="I64" s="82">
        <f>SUM(I65:I69)</f>
        <v>75470</v>
      </c>
      <c r="J64" s="82">
        <f t="shared" si="28"/>
        <v>1293</v>
      </c>
      <c r="K64" s="82">
        <f t="shared" si="28"/>
        <v>76763</v>
      </c>
      <c r="L64" s="82">
        <f t="shared" si="28"/>
        <v>84</v>
      </c>
      <c r="M64" s="82">
        <f t="shared" si="28"/>
        <v>76847</v>
      </c>
      <c r="N64" s="82">
        <f t="shared" si="28"/>
        <v>0</v>
      </c>
      <c r="O64" s="82">
        <f t="shared" si="28"/>
        <v>76847</v>
      </c>
      <c r="P64" s="82">
        <f t="shared" si="28"/>
        <v>-6006</v>
      </c>
      <c r="Q64" s="82">
        <f t="shared" si="28"/>
        <v>70841</v>
      </c>
      <c r="R64" s="82">
        <f t="shared" si="28"/>
        <v>136</v>
      </c>
      <c r="S64" s="82">
        <f t="shared" si="28"/>
        <v>70977</v>
      </c>
      <c r="T64" s="82">
        <f t="shared" si="28"/>
        <v>0</v>
      </c>
      <c r="U64" s="82">
        <f t="shared" si="28"/>
        <v>70977</v>
      </c>
      <c r="V64" s="82">
        <f t="shared" si="28"/>
        <v>-10444</v>
      </c>
      <c r="W64" s="82">
        <f t="shared" si="28"/>
        <v>60533</v>
      </c>
      <c r="X64" s="82">
        <f t="shared" si="28"/>
        <v>0</v>
      </c>
      <c r="Y64" s="82">
        <f t="shared" si="28"/>
        <v>0</v>
      </c>
      <c r="Z64" s="82">
        <f t="shared" si="28"/>
        <v>60533</v>
      </c>
      <c r="AA64" s="82">
        <f t="shared" si="28"/>
        <v>0</v>
      </c>
      <c r="AB64" s="82">
        <f t="shared" si="28"/>
        <v>60533</v>
      </c>
      <c r="AC64" s="82">
        <f t="shared" si="28"/>
        <v>0</v>
      </c>
      <c r="AD64" s="82">
        <f t="shared" si="28"/>
        <v>60533</v>
      </c>
      <c r="AE64" s="82">
        <f t="shared" si="28"/>
        <v>0</v>
      </c>
      <c r="AF64" s="82">
        <f t="shared" si="28"/>
        <v>60533</v>
      </c>
      <c r="AG64" s="82">
        <f t="shared" si="28"/>
        <v>0</v>
      </c>
      <c r="AH64" s="82">
        <f t="shared" si="28"/>
        <v>60533</v>
      </c>
      <c r="AI64" s="82">
        <f t="shared" si="28"/>
        <v>1293</v>
      </c>
      <c r="AJ64" s="82">
        <f t="shared" si="28"/>
        <v>61826</v>
      </c>
      <c r="AK64" s="82">
        <f t="shared" si="28"/>
        <v>0</v>
      </c>
      <c r="AL64" s="82">
        <f t="shared" si="28"/>
        <v>0</v>
      </c>
      <c r="AM64" s="82">
        <f t="shared" si="28"/>
        <v>0</v>
      </c>
    </row>
    <row r="65" spans="1:39" ht="66.75" customHeight="1" x14ac:dyDescent="0.2">
      <c r="A65" s="61"/>
      <c r="B65" s="62" t="s">
        <v>77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37">
        <v>0</v>
      </c>
      <c r="I65" s="83">
        <v>0</v>
      </c>
      <c r="J65" s="83">
        <v>0</v>
      </c>
      <c r="K65" s="37">
        <f t="shared" ref="K65:K71" si="29">SUM(I65+J65)</f>
        <v>0</v>
      </c>
      <c r="L65" s="83">
        <v>0</v>
      </c>
      <c r="M65" s="37">
        <f t="shared" si="4"/>
        <v>0</v>
      </c>
      <c r="N65" s="37">
        <f>SUM(L65+M65)</f>
        <v>0</v>
      </c>
      <c r="O65" s="37">
        <f t="shared" si="5"/>
        <v>0</v>
      </c>
      <c r="P65" s="37">
        <f>SUM(N65+O65)</f>
        <v>0</v>
      </c>
      <c r="Q65" s="37">
        <f>SUM(O65+P65)</f>
        <v>0</v>
      </c>
      <c r="R65" s="83">
        <v>0</v>
      </c>
      <c r="S65" s="37">
        <f t="shared" ref="S65:S71" si="30">SUM(Q65+R65)</f>
        <v>0</v>
      </c>
      <c r="T65" s="83">
        <v>0</v>
      </c>
      <c r="U65" s="37">
        <f t="shared" si="3"/>
        <v>0</v>
      </c>
      <c r="V65" s="83">
        <v>0</v>
      </c>
      <c r="W65" s="37">
        <f t="shared" ref="W65:W71" si="31">SUM(U65+V65)</f>
        <v>0</v>
      </c>
      <c r="X65" s="83">
        <v>0</v>
      </c>
      <c r="Y65" s="83">
        <v>0</v>
      </c>
      <c r="Z65" s="37">
        <f t="shared" si="6"/>
        <v>0</v>
      </c>
      <c r="AA65" s="83">
        <v>0</v>
      </c>
      <c r="AB65" s="37">
        <f t="shared" si="7"/>
        <v>0</v>
      </c>
      <c r="AC65" s="83">
        <v>0</v>
      </c>
      <c r="AD65" s="37">
        <f t="shared" si="8"/>
        <v>0</v>
      </c>
      <c r="AE65" s="83">
        <v>0</v>
      </c>
      <c r="AF65" s="37">
        <f t="shared" si="9"/>
        <v>0</v>
      </c>
      <c r="AG65" s="83">
        <v>0</v>
      </c>
      <c r="AH65" s="37">
        <f t="shared" si="10"/>
        <v>0</v>
      </c>
      <c r="AI65" s="37">
        <f>SUM(AG65+AH65)</f>
        <v>0</v>
      </c>
      <c r="AJ65" s="37">
        <f t="shared" si="10"/>
        <v>0</v>
      </c>
      <c r="AK65" s="83">
        <v>0</v>
      </c>
      <c r="AL65" s="83">
        <v>0</v>
      </c>
      <c r="AM65" s="83">
        <v>0</v>
      </c>
    </row>
    <row r="66" spans="1:39" ht="93.75" customHeight="1" x14ac:dyDescent="0.2">
      <c r="A66" s="61"/>
      <c r="B66" s="84" t="s">
        <v>78</v>
      </c>
      <c r="C66" s="59">
        <v>73953</v>
      </c>
      <c r="D66" s="85">
        <v>57587</v>
      </c>
      <c r="E66" s="59">
        <v>35912</v>
      </c>
      <c r="F66" s="59">
        <v>13662</v>
      </c>
      <c r="G66" s="59">
        <v>13738</v>
      </c>
      <c r="H66" s="37">
        <v>0</v>
      </c>
      <c r="I66" s="59">
        <v>73953</v>
      </c>
      <c r="J66" s="59">
        <v>0</v>
      </c>
      <c r="K66" s="37">
        <f t="shared" si="29"/>
        <v>73953</v>
      </c>
      <c r="L66" s="59">
        <v>84</v>
      </c>
      <c r="M66" s="37">
        <f t="shared" si="4"/>
        <v>74037</v>
      </c>
      <c r="N66" s="37">
        <v>0</v>
      </c>
      <c r="O66" s="37">
        <f t="shared" si="5"/>
        <v>74037</v>
      </c>
      <c r="P66" s="37">
        <v>-6006</v>
      </c>
      <c r="Q66" s="37">
        <f>SUM(O66+P66)</f>
        <v>68031</v>
      </c>
      <c r="R66" s="59">
        <v>0</v>
      </c>
      <c r="S66" s="37">
        <f t="shared" si="30"/>
        <v>68031</v>
      </c>
      <c r="T66" s="59">
        <v>0</v>
      </c>
      <c r="U66" s="37">
        <f t="shared" si="3"/>
        <v>68031</v>
      </c>
      <c r="V66" s="59">
        <v>-10444</v>
      </c>
      <c r="W66" s="37">
        <f t="shared" si="31"/>
        <v>57587</v>
      </c>
      <c r="X66" s="59">
        <v>0</v>
      </c>
      <c r="Y66" s="59">
        <v>0</v>
      </c>
      <c r="Z66" s="37">
        <f t="shared" si="6"/>
        <v>57587</v>
      </c>
      <c r="AA66" s="59">
        <v>0</v>
      </c>
      <c r="AB66" s="37">
        <f t="shared" si="7"/>
        <v>57587</v>
      </c>
      <c r="AC66" s="59">
        <v>0</v>
      </c>
      <c r="AD66" s="37">
        <f t="shared" si="8"/>
        <v>57587</v>
      </c>
      <c r="AE66" s="59">
        <v>0</v>
      </c>
      <c r="AF66" s="37">
        <f t="shared" si="9"/>
        <v>57587</v>
      </c>
      <c r="AG66" s="59">
        <v>0</v>
      </c>
      <c r="AH66" s="37">
        <f t="shared" si="10"/>
        <v>57587</v>
      </c>
      <c r="AI66" s="37">
        <v>0</v>
      </c>
      <c r="AJ66" s="37">
        <f t="shared" si="10"/>
        <v>57587</v>
      </c>
      <c r="AK66" s="59">
        <v>0</v>
      </c>
      <c r="AL66" s="59">
        <v>0</v>
      </c>
      <c r="AM66" s="59">
        <v>0</v>
      </c>
    </row>
    <row r="67" spans="1:39" ht="62.25" customHeight="1" x14ac:dyDescent="0.2">
      <c r="A67" s="61"/>
      <c r="B67" s="84" t="s">
        <v>79</v>
      </c>
      <c r="C67" s="59">
        <v>1517</v>
      </c>
      <c r="D67" s="59">
        <v>1517</v>
      </c>
      <c r="E67" s="59">
        <v>1925</v>
      </c>
      <c r="F67" s="59">
        <v>0</v>
      </c>
      <c r="G67" s="59">
        <v>0</v>
      </c>
      <c r="H67" s="37">
        <v>0</v>
      </c>
      <c r="I67" s="59">
        <v>1517</v>
      </c>
      <c r="J67" s="59">
        <v>0</v>
      </c>
      <c r="K67" s="37">
        <f t="shared" si="29"/>
        <v>1517</v>
      </c>
      <c r="L67" s="59">
        <v>0</v>
      </c>
      <c r="M67" s="37">
        <f t="shared" si="4"/>
        <v>1517</v>
      </c>
      <c r="N67" s="37">
        <v>0</v>
      </c>
      <c r="O67" s="37">
        <f t="shared" si="5"/>
        <v>1517</v>
      </c>
      <c r="P67" s="37">
        <v>0</v>
      </c>
      <c r="Q67" s="37">
        <f>SUM(O67+P67)</f>
        <v>1517</v>
      </c>
      <c r="R67" s="59"/>
      <c r="S67" s="37">
        <f t="shared" si="30"/>
        <v>1517</v>
      </c>
      <c r="T67" s="59">
        <v>0</v>
      </c>
      <c r="U67" s="37">
        <f t="shared" si="3"/>
        <v>1517</v>
      </c>
      <c r="V67" s="59"/>
      <c r="W67" s="37">
        <f t="shared" si="31"/>
        <v>1517</v>
      </c>
      <c r="X67" s="59"/>
      <c r="Y67" s="59">
        <v>0</v>
      </c>
      <c r="Z67" s="37">
        <f t="shared" si="6"/>
        <v>1517</v>
      </c>
      <c r="AA67" s="59">
        <v>0</v>
      </c>
      <c r="AB67" s="37">
        <f t="shared" si="7"/>
        <v>1517</v>
      </c>
      <c r="AC67" s="59">
        <v>0</v>
      </c>
      <c r="AD67" s="37">
        <f t="shared" si="8"/>
        <v>1517</v>
      </c>
      <c r="AE67" s="59"/>
      <c r="AF67" s="37">
        <f t="shared" si="9"/>
        <v>1517</v>
      </c>
      <c r="AG67" s="59"/>
      <c r="AH67" s="37">
        <f t="shared" si="10"/>
        <v>1517</v>
      </c>
      <c r="AI67" s="37">
        <v>0</v>
      </c>
      <c r="AJ67" s="37">
        <f t="shared" si="10"/>
        <v>1517</v>
      </c>
      <c r="AK67" s="59">
        <v>0</v>
      </c>
      <c r="AL67" s="59">
        <v>0</v>
      </c>
      <c r="AM67" s="59">
        <v>0</v>
      </c>
    </row>
    <row r="68" spans="1:39" ht="103.5" customHeight="1" x14ac:dyDescent="0.2">
      <c r="A68" s="61"/>
      <c r="B68" s="62" t="s">
        <v>80</v>
      </c>
      <c r="C68" s="59">
        <v>0</v>
      </c>
      <c r="D68" s="63">
        <v>1293</v>
      </c>
      <c r="E68" s="59">
        <v>1257</v>
      </c>
      <c r="F68" s="59">
        <v>0</v>
      </c>
      <c r="G68" s="59">
        <v>0</v>
      </c>
      <c r="H68" s="37">
        <v>0</v>
      </c>
      <c r="I68" s="59">
        <v>0</v>
      </c>
      <c r="J68" s="59">
        <v>1293</v>
      </c>
      <c r="K68" s="37">
        <f t="shared" si="29"/>
        <v>1293</v>
      </c>
      <c r="L68" s="59">
        <v>0</v>
      </c>
      <c r="M68" s="37">
        <f t="shared" si="4"/>
        <v>1293</v>
      </c>
      <c r="N68" s="37">
        <v>0</v>
      </c>
      <c r="O68" s="37">
        <f t="shared" si="5"/>
        <v>1293</v>
      </c>
      <c r="P68" s="37">
        <v>0</v>
      </c>
      <c r="Q68" s="37">
        <f>SUM(O68+P68)</f>
        <v>1293</v>
      </c>
      <c r="R68" s="59">
        <v>0</v>
      </c>
      <c r="S68" s="37">
        <f t="shared" si="30"/>
        <v>1293</v>
      </c>
      <c r="T68" s="59">
        <v>0</v>
      </c>
      <c r="U68" s="37">
        <f t="shared" si="3"/>
        <v>1293</v>
      </c>
      <c r="V68" s="59">
        <v>0</v>
      </c>
      <c r="W68" s="37">
        <f t="shared" si="31"/>
        <v>1293</v>
      </c>
      <c r="X68" s="59">
        <v>0</v>
      </c>
      <c r="Y68" s="59">
        <v>0</v>
      </c>
      <c r="Z68" s="37">
        <f t="shared" si="6"/>
        <v>1293</v>
      </c>
      <c r="AA68" s="59">
        <v>0</v>
      </c>
      <c r="AB68" s="37">
        <f t="shared" si="7"/>
        <v>1293</v>
      </c>
      <c r="AC68" s="59">
        <v>0</v>
      </c>
      <c r="AD68" s="37">
        <f t="shared" si="8"/>
        <v>1293</v>
      </c>
      <c r="AE68" s="59">
        <v>0</v>
      </c>
      <c r="AF68" s="37">
        <f t="shared" si="9"/>
        <v>1293</v>
      </c>
      <c r="AG68" s="59">
        <v>0</v>
      </c>
      <c r="AH68" s="37">
        <f t="shared" si="10"/>
        <v>1293</v>
      </c>
      <c r="AI68" s="37">
        <f>SUM(AG68+AH68)</f>
        <v>1293</v>
      </c>
      <c r="AJ68" s="37">
        <f t="shared" si="10"/>
        <v>2586</v>
      </c>
      <c r="AK68" s="59">
        <v>0</v>
      </c>
      <c r="AL68" s="59">
        <v>0</v>
      </c>
      <c r="AM68" s="59">
        <v>0</v>
      </c>
    </row>
    <row r="69" spans="1:39" ht="37.5" customHeight="1" x14ac:dyDescent="0.2">
      <c r="A69" s="61"/>
      <c r="B69" s="62" t="s">
        <v>81</v>
      </c>
      <c r="C69" s="59">
        <v>0</v>
      </c>
      <c r="D69" s="63">
        <v>136</v>
      </c>
      <c r="E69" s="59">
        <v>81</v>
      </c>
      <c r="F69" s="59">
        <v>0</v>
      </c>
      <c r="G69" s="59">
        <v>0</v>
      </c>
      <c r="H69" s="37">
        <v>0</v>
      </c>
      <c r="I69" s="59">
        <v>0</v>
      </c>
      <c r="J69" s="59">
        <v>0</v>
      </c>
      <c r="K69" s="37">
        <f t="shared" si="29"/>
        <v>0</v>
      </c>
      <c r="L69" s="59">
        <v>0</v>
      </c>
      <c r="M69" s="37">
        <f t="shared" si="4"/>
        <v>0</v>
      </c>
      <c r="N69" s="37"/>
      <c r="O69" s="37">
        <v>0</v>
      </c>
      <c r="P69" s="37">
        <v>0</v>
      </c>
      <c r="Q69" s="37">
        <v>0</v>
      </c>
      <c r="R69" s="59">
        <v>136</v>
      </c>
      <c r="S69" s="37">
        <f t="shared" si="30"/>
        <v>136</v>
      </c>
      <c r="T69" s="59">
        <v>0</v>
      </c>
      <c r="U69" s="37">
        <f t="shared" si="3"/>
        <v>136</v>
      </c>
      <c r="V69" s="59">
        <v>0</v>
      </c>
      <c r="W69" s="37">
        <f t="shared" si="31"/>
        <v>136</v>
      </c>
      <c r="X69" s="59"/>
      <c r="Y69" s="59">
        <v>0</v>
      </c>
      <c r="Z69" s="37">
        <f t="shared" si="6"/>
        <v>136</v>
      </c>
      <c r="AA69" s="59">
        <v>0</v>
      </c>
      <c r="AB69" s="37">
        <f t="shared" si="7"/>
        <v>136</v>
      </c>
      <c r="AC69" s="59">
        <v>0</v>
      </c>
      <c r="AD69" s="37">
        <f t="shared" si="8"/>
        <v>136</v>
      </c>
      <c r="AE69" s="59"/>
      <c r="AF69" s="37">
        <f t="shared" si="9"/>
        <v>136</v>
      </c>
      <c r="AG69" s="59"/>
      <c r="AH69" s="37">
        <f t="shared" si="10"/>
        <v>136</v>
      </c>
      <c r="AI69" s="37">
        <v>0</v>
      </c>
      <c r="AJ69" s="37">
        <f t="shared" si="10"/>
        <v>136</v>
      </c>
      <c r="AK69" s="59">
        <v>0</v>
      </c>
      <c r="AL69" s="59">
        <v>0</v>
      </c>
      <c r="AM69" s="59">
        <v>0</v>
      </c>
    </row>
    <row r="70" spans="1:39" ht="58.5" customHeight="1" x14ac:dyDescent="0.2">
      <c r="A70" s="61"/>
      <c r="B70" s="86" t="s">
        <v>82</v>
      </c>
      <c r="C70" s="87">
        <v>260687</v>
      </c>
      <c r="D70" s="88">
        <v>204402</v>
      </c>
      <c r="E70" s="87">
        <v>79688</v>
      </c>
      <c r="F70" s="87">
        <v>41680</v>
      </c>
      <c r="G70" s="87">
        <v>41604</v>
      </c>
      <c r="H70" s="87">
        <v>0</v>
      </c>
      <c r="I70" s="87">
        <v>260687</v>
      </c>
      <c r="J70" s="87">
        <v>0</v>
      </c>
      <c r="K70" s="33">
        <f t="shared" si="29"/>
        <v>260687</v>
      </c>
      <c r="L70" s="87">
        <v>604</v>
      </c>
      <c r="M70" s="33">
        <f t="shared" si="4"/>
        <v>261291</v>
      </c>
      <c r="N70" s="33">
        <v>0</v>
      </c>
      <c r="O70" s="33">
        <f t="shared" si="5"/>
        <v>261291</v>
      </c>
      <c r="P70" s="33">
        <v>-41783</v>
      </c>
      <c r="Q70" s="33">
        <f>SUM(O70+P70)</f>
        <v>219508</v>
      </c>
      <c r="R70" s="87">
        <v>0</v>
      </c>
      <c r="S70" s="33">
        <f t="shared" si="30"/>
        <v>219508</v>
      </c>
      <c r="T70" s="87">
        <v>0</v>
      </c>
      <c r="U70" s="33">
        <f t="shared" si="3"/>
        <v>219508</v>
      </c>
      <c r="V70" s="87">
        <v>2189</v>
      </c>
      <c r="W70" s="33">
        <f t="shared" si="31"/>
        <v>221697</v>
      </c>
      <c r="X70" s="87">
        <v>0</v>
      </c>
      <c r="Y70" s="87">
        <v>-1688</v>
      </c>
      <c r="Z70" s="33">
        <f t="shared" si="6"/>
        <v>220009</v>
      </c>
      <c r="AA70" s="87">
        <v>0</v>
      </c>
      <c r="AB70" s="33">
        <f t="shared" si="7"/>
        <v>220009</v>
      </c>
      <c r="AC70" s="87">
        <v>-15607</v>
      </c>
      <c r="AD70" s="37">
        <f t="shared" si="8"/>
        <v>204402</v>
      </c>
      <c r="AE70" s="87">
        <v>0</v>
      </c>
      <c r="AF70" s="37">
        <f t="shared" si="9"/>
        <v>204402</v>
      </c>
      <c r="AG70" s="87">
        <v>0</v>
      </c>
      <c r="AH70" s="37">
        <f t="shared" si="10"/>
        <v>204402</v>
      </c>
      <c r="AI70" s="33">
        <v>0</v>
      </c>
      <c r="AJ70" s="37">
        <f t="shared" si="10"/>
        <v>204402</v>
      </c>
      <c r="AK70" s="87">
        <v>0</v>
      </c>
      <c r="AL70" s="87">
        <v>0</v>
      </c>
      <c r="AM70" s="87">
        <v>0</v>
      </c>
    </row>
    <row r="71" spans="1:39" ht="57.75" customHeight="1" x14ac:dyDescent="0.2">
      <c r="A71" s="61"/>
      <c r="B71" s="86" t="s">
        <v>83</v>
      </c>
      <c r="C71" s="33">
        <v>40613</v>
      </c>
      <c r="D71" s="82">
        <v>51965</v>
      </c>
      <c r="E71" s="33">
        <v>51965</v>
      </c>
      <c r="F71" s="33">
        <v>0</v>
      </c>
      <c r="G71" s="33">
        <v>67085</v>
      </c>
      <c r="H71" s="33">
        <v>0</v>
      </c>
      <c r="I71" s="33">
        <v>40613</v>
      </c>
      <c r="J71" s="33">
        <v>0</v>
      </c>
      <c r="K71" s="33">
        <f t="shared" si="29"/>
        <v>40613</v>
      </c>
      <c r="L71" s="33">
        <v>7160</v>
      </c>
      <c r="M71" s="33">
        <f t="shared" si="4"/>
        <v>47773</v>
      </c>
      <c r="N71" s="33">
        <v>13450</v>
      </c>
      <c r="O71" s="33">
        <f t="shared" si="5"/>
        <v>61223</v>
      </c>
      <c r="P71" s="33">
        <v>-940</v>
      </c>
      <c r="Q71" s="33">
        <f>SUM(O71+P71)</f>
        <v>60283</v>
      </c>
      <c r="R71" s="33">
        <v>-4959</v>
      </c>
      <c r="S71" s="33">
        <f t="shared" si="30"/>
        <v>55324</v>
      </c>
      <c r="T71" s="33">
        <v>-2199</v>
      </c>
      <c r="U71" s="33">
        <f>SUM(S71+T71)</f>
        <v>53125</v>
      </c>
      <c r="V71" s="33">
        <v>-8455</v>
      </c>
      <c r="W71" s="33">
        <f t="shared" si="31"/>
        <v>44670</v>
      </c>
      <c r="X71" s="33">
        <v>0</v>
      </c>
      <c r="Y71" s="33">
        <v>1688</v>
      </c>
      <c r="Z71" s="33">
        <f t="shared" si="6"/>
        <v>46358</v>
      </c>
      <c r="AA71" s="33">
        <v>0</v>
      </c>
      <c r="AB71" s="33">
        <f t="shared" si="7"/>
        <v>46358</v>
      </c>
      <c r="AC71" s="33">
        <v>5607</v>
      </c>
      <c r="AD71" s="37">
        <f t="shared" si="8"/>
        <v>51965</v>
      </c>
      <c r="AE71" s="33">
        <v>0</v>
      </c>
      <c r="AF71" s="37">
        <f t="shared" si="9"/>
        <v>51965</v>
      </c>
      <c r="AG71" s="33">
        <v>0</v>
      </c>
      <c r="AH71" s="37">
        <f t="shared" si="10"/>
        <v>51965</v>
      </c>
      <c r="AI71" s="33">
        <v>0</v>
      </c>
      <c r="AJ71" s="37">
        <f t="shared" si="10"/>
        <v>51965</v>
      </c>
      <c r="AK71" s="33">
        <v>0</v>
      </c>
      <c r="AL71" s="33">
        <v>0</v>
      </c>
      <c r="AM71" s="33">
        <v>0</v>
      </c>
    </row>
    <row r="72" spans="1:39" s="12" customFormat="1" ht="38.25" customHeight="1" x14ac:dyDescent="0.2">
      <c r="A72" s="89"/>
      <c r="B72" s="90" t="s">
        <v>84</v>
      </c>
      <c r="C72" s="91">
        <f t="shared" ref="C72:AM72" si="32">SUM(C73+C85)</f>
        <v>846952</v>
      </c>
      <c r="D72" s="91">
        <f t="shared" si="32"/>
        <v>839773</v>
      </c>
      <c r="E72" s="91">
        <f t="shared" si="32"/>
        <v>673359</v>
      </c>
      <c r="F72" s="91">
        <f t="shared" si="32"/>
        <v>680458</v>
      </c>
      <c r="G72" s="91">
        <f t="shared" si="32"/>
        <v>591669</v>
      </c>
      <c r="H72" s="91">
        <f t="shared" si="32"/>
        <v>0</v>
      </c>
      <c r="I72" s="91">
        <f t="shared" si="32"/>
        <v>850469</v>
      </c>
      <c r="J72" s="91">
        <f t="shared" si="32"/>
        <v>1293</v>
      </c>
      <c r="K72" s="91">
        <f t="shared" si="32"/>
        <v>851802</v>
      </c>
      <c r="L72" s="91">
        <f t="shared" si="32"/>
        <v>10269</v>
      </c>
      <c r="M72" s="91">
        <f t="shared" si="32"/>
        <v>862071</v>
      </c>
      <c r="N72" s="91">
        <f t="shared" si="32"/>
        <v>13000</v>
      </c>
      <c r="O72" s="91">
        <f t="shared" si="32"/>
        <v>875071</v>
      </c>
      <c r="P72" s="91">
        <f t="shared" si="32"/>
        <v>-47324</v>
      </c>
      <c r="Q72" s="91">
        <f t="shared" si="32"/>
        <v>827747</v>
      </c>
      <c r="R72" s="91">
        <f t="shared" si="32"/>
        <v>17758</v>
      </c>
      <c r="S72" s="91">
        <f t="shared" si="32"/>
        <v>845505</v>
      </c>
      <c r="T72" s="91">
        <f t="shared" si="32"/>
        <v>0</v>
      </c>
      <c r="U72" s="91">
        <f t="shared" si="32"/>
        <v>845505</v>
      </c>
      <c r="V72" s="91">
        <f t="shared" si="32"/>
        <v>-8253</v>
      </c>
      <c r="W72" s="91">
        <f t="shared" si="32"/>
        <v>837252</v>
      </c>
      <c r="X72" s="91">
        <f t="shared" si="32"/>
        <v>0</v>
      </c>
      <c r="Y72" s="91">
        <f t="shared" si="32"/>
        <v>13164</v>
      </c>
      <c r="Z72" s="91">
        <f t="shared" si="32"/>
        <v>850416</v>
      </c>
      <c r="AA72" s="91">
        <f t="shared" si="32"/>
        <v>7214</v>
      </c>
      <c r="AB72" s="91">
        <f t="shared" si="32"/>
        <v>857630</v>
      </c>
      <c r="AC72" s="91">
        <f t="shared" si="32"/>
        <v>-15500</v>
      </c>
      <c r="AD72" s="91">
        <f t="shared" si="32"/>
        <v>842130</v>
      </c>
      <c r="AE72" s="91">
        <f t="shared" si="32"/>
        <v>0</v>
      </c>
      <c r="AF72" s="91">
        <f t="shared" si="32"/>
        <v>583579</v>
      </c>
      <c r="AG72" s="91">
        <f t="shared" si="32"/>
        <v>0</v>
      </c>
      <c r="AH72" s="91">
        <f t="shared" si="32"/>
        <v>583579</v>
      </c>
      <c r="AI72" s="91">
        <f t="shared" si="32"/>
        <v>0</v>
      </c>
      <c r="AJ72" s="91">
        <f t="shared" si="32"/>
        <v>538931</v>
      </c>
      <c r="AK72" s="91">
        <f t="shared" si="32"/>
        <v>175230</v>
      </c>
      <c r="AL72" s="91">
        <f t="shared" si="32"/>
        <v>183164</v>
      </c>
      <c r="AM72" s="91">
        <f t="shared" si="32"/>
        <v>191493</v>
      </c>
    </row>
    <row r="73" spans="1:39" s="12" customFormat="1" ht="38.25" customHeight="1" x14ac:dyDescent="0.2">
      <c r="A73" s="27"/>
      <c r="B73" s="92" t="s">
        <v>85</v>
      </c>
      <c r="C73" s="93">
        <f t="shared" ref="C73:AM73" si="33">SUM(C94+C104+C111+C116+C119+C125+C137+C148+C159+C171+C182+C191+C198+C207)</f>
        <v>443382</v>
      </c>
      <c r="D73" s="93">
        <f t="shared" si="33"/>
        <v>495743</v>
      </c>
      <c r="E73" s="93">
        <f t="shared" si="33"/>
        <v>482996</v>
      </c>
      <c r="F73" s="93">
        <f t="shared" si="33"/>
        <v>523878</v>
      </c>
      <c r="G73" s="93">
        <f t="shared" si="33"/>
        <v>460723</v>
      </c>
      <c r="H73" s="93">
        <f t="shared" si="33"/>
        <v>0</v>
      </c>
      <c r="I73" s="93">
        <f t="shared" si="33"/>
        <v>444142</v>
      </c>
      <c r="J73" s="93">
        <f t="shared" si="33"/>
        <v>0</v>
      </c>
      <c r="K73" s="93">
        <f t="shared" si="33"/>
        <v>444182</v>
      </c>
      <c r="L73" s="93">
        <f t="shared" si="33"/>
        <v>2421</v>
      </c>
      <c r="M73" s="93">
        <f t="shared" si="33"/>
        <v>446603</v>
      </c>
      <c r="N73" s="93">
        <f t="shared" si="33"/>
        <v>-450</v>
      </c>
      <c r="O73" s="93">
        <f t="shared" si="33"/>
        <v>446153</v>
      </c>
      <c r="P73" s="93">
        <f t="shared" si="33"/>
        <v>2275</v>
      </c>
      <c r="Q73" s="93">
        <f t="shared" si="33"/>
        <v>448428</v>
      </c>
      <c r="R73" s="93">
        <f t="shared" si="33"/>
        <v>22581</v>
      </c>
      <c r="S73" s="93">
        <f t="shared" si="33"/>
        <v>471009</v>
      </c>
      <c r="T73" s="93">
        <f t="shared" si="33"/>
        <v>2199</v>
      </c>
      <c r="U73" s="93">
        <f t="shared" si="33"/>
        <v>473208</v>
      </c>
      <c r="V73" s="93">
        <f t="shared" si="33"/>
        <v>8457</v>
      </c>
      <c r="W73" s="93">
        <f t="shared" si="33"/>
        <v>481665</v>
      </c>
      <c r="X73" s="93">
        <f t="shared" si="33"/>
        <v>0</v>
      </c>
      <c r="Y73" s="93">
        <f t="shared" si="33"/>
        <v>13164</v>
      </c>
      <c r="Z73" s="93">
        <f t="shared" si="33"/>
        <v>494829</v>
      </c>
      <c r="AA73" s="93">
        <f t="shared" si="33"/>
        <v>7214</v>
      </c>
      <c r="AB73" s="93">
        <f t="shared" si="33"/>
        <v>502043</v>
      </c>
      <c r="AC73" s="93">
        <f t="shared" si="33"/>
        <v>-5500</v>
      </c>
      <c r="AD73" s="93">
        <f t="shared" si="33"/>
        <v>496543</v>
      </c>
      <c r="AE73" s="93">
        <f t="shared" si="33"/>
        <v>0</v>
      </c>
      <c r="AF73" s="93">
        <f t="shared" si="33"/>
        <v>302266</v>
      </c>
      <c r="AG73" s="93">
        <f t="shared" si="33"/>
        <v>0</v>
      </c>
      <c r="AH73" s="93">
        <f t="shared" si="33"/>
        <v>302266</v>
      </c>
      <c r="AI73" s="93">
        <f t="shared" si="33"/>
        <v>0</v>
      </c>
      <c r="AJ73" s="93">
        <f t="shared" si="33"/>
        <v>261339</v>
      </c>
      <c r="AK73" s="93">
        <f t="shared" si="33"/>
        <v>175230</v>
      </c>
      <c r="AL73" s="93">
        <f t="shared" si="33"/>
        <v>183164</v>
      </c>
      <c r="AM73" s="93">
        <f t="shared" si="33"/>
        <v>191493</v>
      </c>
    </row>
    <row r="74" spans="1:39" s="12" customFormat="1" ht="36" hidden="1" customHeight="1" x14ac:dyDescent="0.45">
      <c r="A74" s="27"/>
      <c r="B74" s="92" t="s">
        <v>86</v>
      </c>
      <c r="C74" s="94">
        <f t="shared" ref="C74:AM74" si="34">SUM(C75:C84)</f>
        <v>443382</v>
      </c>
      <c r="D74" s="94">
        <f t="shared" si="34"/>
        <v>495743</v>
      </c>
      <c r="E74" s="94">
        <f t="shared" si="34"/>
        <v>482996</v>
      </c>
      <c r="F74" s="94">
        <f t="shared" si="34"/>
        <v>523878</v>
      </c>
      <c r="G74" s="94">
        <f t="shared" si="34"/>
        <v>460723</v>
      </c>
      <c r="H74" s="94">
        <f t="shared" si="34"/>
        <v>0</v>
      </c>
      <c r="I74" s="94">
        <f>SUM(I75:I84)</f>
        <v>444142</v>
      </c>
      <c r="J74" s="94">
        <f>SUM(J75:J84)</f>
        <v>0</v>
      </c>
      <c r="K74" s="94">
        <f>SUM(K75:K84)</f>
        <v>444182</v>
      </c>
      <c r="L74" s="94">
        <f t="shared" si="34"/>
        <v>2421</v>
      </c>
      <c r="M74" s="94">
        <f t="shared" si="34"/>
        <v>446603</v>
      </c>
      <c r="N74" s="94">
        <f t="shared" si="34"/>
        <v>-450</v>
      </c>
      <c r="O74" s="94">
        <f t="shared" si="34"/>
        <v>446153</v>
      </c>
      <c r="P74" s="94">
        <f t="shared" si="34"/>
        <v>2275</v>
      </c>
      <c r="Q74" s="94">
        <f t="shared" si="34"/>
        <v>448428</v>
      </c>
      <c r="R74" s="94">
        <f t="shared" si="34"/>
        <v>22581</v>
      </c>
      <c r="S74" s="94">
        <f t="shared" si="34"/>
        <v>471009</v>
      </c>
      <c r="T74" s="94">
        <f t="shared" si="34"/>
        <v>2199</v>
      </c>
      <c r="U74" s="94">
        <f t="shared" si="34"/>
        <v>473208</v>
      </c>
      <c r="V74" s="94">
        <f t="shared" si="34"/>
        <v>8457</v>
      </c>
      <c r="W74" s="94">
        <f t="shared" si="34"/>
        <v>481665</v>
      </c>
      <c r="X74" s="94">
        <f t="shared" si="34"/>
        <v>0</v>
      </c>
      <c r="Y74" s="94">
        <f t="shared" si="34"/>
        <v>13164</v>
      </c>
      <c r="Z74" s="94">
        <f t="shared" si="34"/>
        <v>494829</v>
      </c>
      <c r="AA74" s="94">
        <f t="shared" si="34"/>
        <v>7214</v>
      </c>
      <c r="AB74" s="94">
        <f t="shared" si="34"/>
        <v>502043</v>
      </c>
      <c r="AC74" s="94">
        <f t="shared" si="34"/>
        <v>-5500</v>
      </c>
      <c r="AD74" s="94">
        <f t="shared" si="34"/>
        <v>496543</v>
      </c>
      <c r="AE74" s="94">
        <f t="shared" si="34"/>
        <v>0</v>
      </c>
      <c r="AF74" s="94">
        <f t="shared" si="34"/>
        <v>302266</v>
      </c>
      <c r="AG74" s="94">
        <f t="shared" si="34"/>
        <v>0</v>
      </c>
      <c r="AH74" s="94">
        <f t="shared" si="34"/>
        <v>302266</v>
      </c>
      <c r="AI74" s="94">
        <f t="shared" si="34"/>
        <v>0</v>
      </c>
      <c r="AJ74" s="94">
        <f t="shared" si="34"/>
        <v>261339</v>
      </c>
      <c r="AK74" s="94">
        <f t="shared" si="34"/>
        <v>175230</v>
      </c>
      <c r="AL74" s="94">
        <f t="shared" si="34"/>
        <v>183164</v>
      </c>
      <c r="AM74" s="94">
        <f t="shared" si="34"/>
        <v>191493</v>
      </c>
    </row>
    <row r="75" spans="1:39" s="12" customFormat="1" ht="32.25" hidden="1" customHeight="1" x14ac:dyDescent="0.2">
      <c r="A75" s="27"/>
      <c r="B75" s="95" t="s">
        <v>87</v>
      </c>
      <c r="C75" s="96">
        <f t="shared" ref="C75:AM75" si="35">SUM(C95+C105+C126+C138+C160)</f>
        <v>187799</v>
      </c>
      <c r="D75" s="96">
        <f t="shared" si="35"/>
        <v>216997</v>
      </c>
      <c r="E75" s="96">
        <f t="shared" si="35"/>
        <v>215578</v>
      </c>
      <c r="F75" s="96">
        <f t="shared" si="35"/>
        <v>187196</v>
      </c>
      <c r="G75" s="96">
        <f t="shared" si="35"/>
        <v>185709</v>
      </c>
      <c r="H75" s="96">
        <f t="shared" si="35"/>
        <v>0</v>
      </c>
      <c r="I75" s="96">
        <f t="shared" si="35"/>
        <v>187799</v>
      </c>
      <c r="J75" s="96">
        <f t="shared" si="35"/>
        <v>0</v>
      </c>
      <c r="K75" s="96">
        <f t="shared" si="35"/>
        <v>187799</v>
      </c>
      <c r="L75" s="96">
        <f t="shared" si="35"/>
        <v>0</v>
      </c>
      <c r="M75" s="96">
        <f t="shared" si="35"/>
        <v>187799</v>
      </c>
      <c r="N75" s="96">
        <f t="shared" si="35"/>
        <v>0</v>
      </c>
      <c r="O75" s="96">
        <f t="shared" si="35"/>
        <v>187799</v>
      </c>
      <c r="P75" s="96">
        <f t="shared" si="35"/>
        <v>-417</v>
      </c>
      <c r="Q75" s="96">
        <f t="shared" si="35"/>
        <v>187382</v>
      </c>
      <c r="R75" s="96">
        <f t="shared" si="35"/>
        <v>11022</v>
      </c>
      <c r="S75" s="96">
        <f t="shared" si="35"/>
        <v>198404</v>
      </c>
      <c r="T75" s="96">
        <f t="shared" si="35"/>
        <v>9</v>
      </c>
      <c r="U75" s="96">
        <f t="shared" si="35"/>
        <v>198413</v>
      </c>
      <c r="V75" s="96">
        <f t="shared" si="35"/>
        <v>13</v>
      </c>
      <c r="W75" s="96">
        <f t="shared" si="35"/>
        <v>198426</v>
      </c>
      <c r="X75" s="96">
        <f t="shared" si="35"/>
        <v>0</v>
      </c>
      <c r="Y75" s="96">
        <f t="shared" si="35"/>
        <v>12707</v>
      </c>
      <c r="Z75" s="96">
        <f t="shared" si="35"/>
        <v>211133</v>
      </c>
      <c r="AA75" s="96">
        <f t="shared" si="35"/>
        <v>7214</v>
      </c>
      <c r="AB75" s="96">
        <f t="shared" si="35"/>
        <v>218347</v>
      </c>
      <c r="AC75" s="96">
        <f t="shared" si="35"/>
        <v>-1350</v>
      </c>
      <c r="AD75" s="96">
        <f t="shared" si="35"/>
        <v>216997</v>
      </c>
      <c r="AE75" s="96">
        <f t="shared" si="35"/>
        <v>0</v>
      </c>
      <c r="AF75" s="96">
        <f t="shared" si="35"/>
        <v>37845</v>
      </c>
      <c r="AG75" s="96">
        <f t="shared" si="35"/>
        <v>0</v>
      </c>
      <c r="AH75" s="96">
        <f t="shared" si="35"/>
        <v>37845</v>
      </c>
      <c r="AI75" s="96">
        <f t="shared" si="35"/>
        <v>0</v>
      </c>
      <c r="AJ75" s="96">
        <f t="shared" si="35"/>
        <v>18076</v>
      </c>
      <c r="AK75" s="96">
        <f t="shared" si="35"/>
        <v>158667</v>
      </c>
      <c r="AL75" s="96">
        <f t="shared" si="35"/>
        <v>166601</v>
      </c>
      <c r="AM75" s="96">
        <f t="shared" si="35"/>
        <v>174930</v>
      </c>
    </row>
    <row r="76" spans="1:39" s="12" customFormat="1" ht="32.25" hidden="1" customHeight="1" x14ac:dyDescent="0.2">
      <c r="A76" s="27"/>
      <c r="B76" s="95" t="s">
        <v>88</v>
      </c>
      <c r="C76" s="96">
        <f>SUM(C96+C106+C112+C120+C127+C139+C149+C161+C172+C183+C192+C199+C208)</f>
        <v>132481</v>
      </c>
      <c r="D76" s="96">
        <f t="shared" ref="D76:AM76" si="36">SUM(D96+D106+D112+D120+D127+D139+D149+D161+D172+D183+D192+D199+D208)</f>
        <v>146776</v>
      </c>
      <c r="E76" s="96">
        <f t="shared" si="36"/>
        <v>137737</v>
      </c>
      <c r="F76" s="96">
        <f t="shared" si="36"/>
        <v>182640</v>
      </c>
      <c r="G76" s="96">
        <f t="shared" si="36"/>
        <v>140587</v>
      </c>
      <c r="H76" s="96">
        <f t="shared" si="36"/>
        <v>0</v>
      </c>
      <c r="I76" s="96">
        <f t="shared" si="36"/>
        <v>132481</v>
      </c>
      <c r="J76" s="96">
        <f t="shared" si="36"/>
        <v>0</v>
      </c>
      <c r="K76" s="96">
        <f t="shared" si="36"/>
        <v>132481</v>
      </c>
      <c r="L76" s="96">
        <f t="shared" si="36"/>
        <v>2021</v>
      </c>
      <c r="M76" s="96">
        <f t="shared" si="36"/>
        <v>134502</v>
      </c>
      <c r="N76" s="96">
        <f t="shared" si="36"/>
        <v>-450</v>
      </c>
      <c r="O76" s="96">
        <f t="shared" si="36"/>
        <v>134052</v>
      </c>
      <c r="P76" s="96">
        <f t="shared" si="36"/>
        <v>-1166</v>
      </c>
      <c r="Q76" s="96">
        <f t="shared" si="36"/>
        <v>132886</v>
      </c>
      <c r="R76" s="96">
        <f t="shared" si="36"/>
        <v>11559</v>
      </c>
      <c r="S76" s="96">
        <f t="shared" si="36"/>
        <v>144445</v>
      </c>
      <c r="T76" s="96">
        <f t="shared" si="36"/>
        <v>317</v>
      </c>
      <c r="U76" s="96">
        <f t="shared" si="36"/>
        <v>144762</v>
      </c>
      <c r="V76" s="96">
        <f t="shared" si="36"/>
        <v>3808</v>
      </c>
      <c r="W76" s="96">
        <f t="shared" si="36"/>
        <v>148570</v>
      </c>
      <c r="X76" s="96">
        <f t="shared" si="36"/>
        <v>0</v>
      </c>
      <c r="Y76" s="96">
        <f t="shared" si="36"/>
        <v>395</v>
      </c>
      <c r="Z76" s="96">
        <f t="shared" si="36"/>
        <v>148965</v>
      </c>
      <c r="AA76" s="96">
        <f t="shared" si="36"/>
        <v>0</v>
      </c>
      <c r="AB76" s="96">
        <f t="shared" si="36"/>
        <v>148965</v>
      </c>
      <c r="AC76" s="96">
        <f t="shared" si="36"/>
        <v>-1989</v>
      </c>
      <c r="AD76" s="96">
        <f t="shared" si="36"/>
        <v>146976</v>
      </c>
      <c r="AE76" s="96">
        <f t="shared" si="36"/>
        <v>0</v>
      </c>
      <c r="AF76" s="96">
        <f t="shared" si="36"/>
        <v>136095</v>
      </c>
      <c r="AG76" s="96">
        <f t="shared" si="36"/>
        <v>0</v>
      </c>
      <c r="AH76" s="96">
        <f t="shared" si="36"/>
        <v>136095</v>
      </c>
      <c r="AI76" s="96">
        <f t="shared" si="36"/>
        <v>0</v>
      </c>
      <c r="AJ76" s="96">
        <f t="shared" si="36"/>
        <v>121527</v>
      </c>
      <c r="AK76" s="96">
        <f t="shared" si="36"/>
        <v>16563</v>
      </c>
      <c r="AL76" s="96">
        <f t="shared" si="36"/>
        <v>16563</v>
      </c>
      <c r="AM76" s="96">
        <f t="shared" si="36"/>
        <v>16563</v>
      </c>
    </row>
    <row r="77" spans="1:39" s="12" customFormat="1" ht="32.25" hidden="1" customHeight="1" x14ac:dyDescent="0.2">
      <c r="A77" s="27"/>
      <c r="B77" s="97" t="s">
        <v>89</v>
      </c>
      <c r="C77" s="96">
        <f t="shared" ref="C77:AM77" si="37">SUM(C113)</f>
        <v>8490</v>
      </c>
      <c r="D77" s="96">
        <f t="shared" si="37"/>
        <v>6590</v>
      </c>
      <c r="E77" s="96">
        <f t="shared" si="37"/>
        <v>6451</v>
      </c>
      <c r="F77" s="96">
        <f t="shared" si="37"/>
        <v>6733</v>
      </c>
      <c r="G77" s="96">
        <f t="shared" si="37"/>
        <v>6733</v>
      </c>
      <c r="H77" s="96">
        <f t="shared" si="37"/>
        <v>0</v>
      </c>
      <c r="I77" s="96">
        <f t="shared" si="37"/>
        <v>8490</v>
      </c>
      <c r="J77" s="96">
        <f t="shared" si="37"/>
        <v>0</v>
      </c>
      <c r="K77" s="96">
        <f t="shared" si="37"/>
        <v>8490</v>
      </c>
      <c r="L77" s="96">
        <f t="shared" si="37"/>
        <v>0</v>
      </c>
      <c r="M77" s="96">
        <f t="shared" si="37"/>
        <v>8490</v>
      </c>
      <c r="N77" s="96">
        <f t="shared" si="37"/>
        <v>0</v>
      </c>
      <c r="O77" s="96">
        <f t="shared" si="37"/>
        <v>8490</v>
      </c>
      <c r="P77" s="96">
        <f t="shared" si="37"/>
        <v>0</v>
      </c>
      <c r="Q77" s="96">
        <f t="shared" si="37"/>
        <v>8490</v>
      </c>
      <c r="R77" s="96">
        <f t="shared" si="37"/>
        <v>0</v>
      </c>
      <c r="S77" s="96">
        <f t="shared" si="37"/>
        <v>8490</v>
      </c>
      <c r="T77" s="96">
        <f t="shared" si="37"/>
        <v>0</v>
      </c>
      <c r="U77" s="96">
        <f t="shared" si="37"/>
        <v>8490</v>
      </c>
      <c r="V77" s="96">
        <f t="shared" si="37"/>
        <v>0</v>
      </c>
      <c r="W77" s="96">
        <f t="shared" si="37"/>
        <v>8490</v>
      </c>
      <c r="X77" s="96">
        <f t="shared" si="37"/>
        <v>0</v>
      </c>
      <c r="Y77" s="96">
        <f t="shared" si="37"/>
        <v>0</v>
      </c>
      <c r="Z77" s="96">
        <f t="shared" si="37"/>
        <v>8490</v>
      </c>
      <c r="AA77" s="96">
        <f t="shared" si="37"/>
        <v>0</v>
      </c>
      <c r="AB77" s="96">
        <f t="shared" si="37"/>
        <v>8490</v>
      </c>
      <c r="AC77" s="96">
        <f t="shared" si="37"/>
        <v>-1900</v>
      </c>
      <c r="AD77" s="96">
        <f t="shared" si="37"/>
        <v>6590</v>
      </c>
      <c r="AE77" s="96">
        <f t="shared" si="37"/>
        <v>0</v>
      </c>
      <c r="AF77" s="96">
        <f t="shared" si="37"/>
        <v>6590</v>
      </c>
      <c r="AG77" s="96">
        <f t="shared" si="37"/>
        <v>0</v>
      </c>
      <c r="AH77" s="96">
        <f t="shared" si="37"/>
        <v>6590</v>
      </c>
      <c r="AI77" s="96">
        <f t="shared" si="37"/>
        <v>0</v>
      </c>
      <c r="AJ77" s="96">
        <f t="shared" si="37"/>
        <v>0</v>
      </c>
      <c r="AK77" s="96">
        <f t="shared" si="37"/>
        <v>0</v>
      </c>
      <c r="AL77" s="96">
        <f t="shared" si="37"/>
        <v>0</v>
      </c>
      <c r="AM77" s="96">
        <f t="shared" si="37"/>
        <v>0</v>
      </c>
    </row>
    <row r="78" spans="1:39" s="12" customFormat="1" ht="32.25" hidden="1" customHeight="1" x14ac:dyDescent="0.2">
      <c r="A78" s="27"/>
      <c r="B78" s="98" t="s">
        <v>90</v>
      </c>
      <c r="C78" s="96">
        <f t="shared" ref="C78:AM78" si="38">SUM(C107+C117+C121+C141+C150+C162)</f>
        <v>50792</v>
      </c>
      <c r="D78" s="96">
        <f t="shared" si="38"/>
        <v>60562</v>
      </c>
      <c r="E78" s="96">
        <f t="shared" si="38"/>
        <v>59702</v>
      </c>
      <c r="F78" s="96">
        <f t="shared" si="38"/>
        <v>79013</v>
      </c>
      <c r="G78" s="96">
        <f t="shared" si="38"/>
        <v>62444</v>
      </c>
      <c r="H78" s="96">
        <f t="shared" si="38"/>
        <v>0</v>
      </c>
      <c r="I78" s="96">
        <f t="shared" si="38"/>
        <v>50792</v>
      </c>
      <c r="J78" s="96">
        <f t="shared" si="38"/>
        <v>0</v>
      </c>
      <c r="K78" s="96">
        <f t="shared" si="38"/>
        <v>50792</v>
      </c>
      <c r="L78" s="96">
        <f t="shared" si="38"/>
        <v>0</v>
      </c>
      <c r="M78" s="96">
        <f t="shared" si="38"/>
        <v>50792</v>
      </c>
      <c r="N78" s="96">
        <f t="shared" si="38"/>
        <v>0</v>
      </c>
      <c r="O78" s="96">
        <f t="shared" si="38"/>
        <v>50792</v>
      </c>
      <c r="P78" s="96">
        <f t="shared" si="38"/>
        <v>4382</v>
      </c>
      <c r="Q78" s="96">
        <f t="shared" si="38"/>
        <v>55174</v>
      </c>
      <c r="R78" s="96">
        <f t="shared" si="38"/>
        <v>0</v>
      </c>
      <c r="S78" s="96">
        <f t="shared" si="38"/>
        <v>55174</v>
      </c>
      <c r="T78" s="96">
        <f t="shared" si="38"/>
        <v>795</v>
      </c>
      <c r="U78" s="96">
        <f t="shared" si="38"/>
        <v>55969</v>
      </c>
      <c r="V78" s="96">
        <f t="shared" si="38"/>
        <v>4186</v>
      </c>
      <c r="W78" s="96">
        <f t="shared" si="38"/>
        <v>60155</v>
      </c>
      <c r="X78" s="96">
        <f t="shared" si="38"/>
        <v>0</v>
      </c>
      <c r="Y78" s="96">
        <f t="shared" si="38"/>
        <v>38</v>
      </c>
      <c r="Z78" s="96">
        <f t="shared" si="38"/>
        <v>60193</v>
      </c>
      <c r="AA78" s="96">
        <f t="shared" si="38"/>
        <v>0</v>
      </c>
      <c r="AB78" s="96">
        <f t="shared" si="38"/>
        <v>60193</v>
      </c>
      <c r="AC78" s="96">
        <f t="shared" si="38"/>
        <v>369</v>
      </c>
      <c r="AD78" s="96">
        <f t="shared" si="38"/>
        <v>60562</v>
      </c>
      <c r="AE78" s="96">
        <f t="shared" si="38"/>
        <v>0</v>
      </c>
      <c r="AF78" s="96">
        <f t="shared" si="38"/>
        <v>60562</v>
      </c>
      <c r="AG78" s="96">
        <f t="shared" si="38"/>
        <v>0</v>
      </c>
      <c r="AH78" s="96">
        <f t="shared" si="38"/>
        <v>60562</v>
      </c>
      <c r="AI78" s="96">
        <f t="shared" si="38"/>
        <v>0</v>
      </c>
      <c r="AJ78" s="96">
        <f t="shared" si="38"/>
        <v>60562</v>
      </c>
      <c r="AK78" s="96">
        <f t="shared" si="38"/>
        <v>0</v>
      </c>
      <c r="AL78" s="96">
        <f t="shared" si="38"/>
        <v>0</v>
      </c>
      <c r="AM78" s="96">
        <f t="shared" si="38"/>
        <v>0</v>
      </c>
    </row>
    <row r="79" spans="1:39" s="12" customFormat="1" ht="32.25" hidden="1" customHeight="1" x14ac:dyDescent="0.2">
      <c r="A79" s="27"/>
      <c r="B79" s="98" t="s">
        <v>91</v>
      </c>
      <c r="C79" s="96">
        <f t="shared" ref="C79:AM79" si="39">SUM(C200+C209)</f>
        <v>28874</v>
      </c>
      <c r="D79" s="96">
        <f t="shared" si="39"/>
        <v>28874</v>
      </c>
      <c r="E79" s="96">
        <f t="shared" si="39"/>
        <v>28871</v>
      </c>
      <c r="F79" s="96">
        <f t="shared" si="39"/>
        <v>31692</v>
      </c>
      <c r="G79" s="96">
        <f t="shared" si="39"/>
        <v>28904</v>
      </c>
      <c r="H79" s="96">
        <f t="shared" si="39"/>
        <v>0</v>
      </c>
      <c r="I79" s="96">
        <f t="shared" si="39"/>
        <v>28874</v>
      </c>
      <c r="J79" s="96">
        <f t="shared" si="39"/>
        <v>0</v>
      </c>
      <c r="K79" s="96">
        <f t="shared" si="39"/>
        <v>28874</v>
      </c>
      <c r="L79" s="96">
        <f t="shared" si="39"/>
        <v>0</v>
      </c>
      <c r="M79" s="96">
        <f t="shared" si="39"/>
        <v>28874</v>
      </c>
      <c r="N79" s="96">
        <f t="shared" si="39"/>
        <v>0</v>
      </c>
      <c r="O79" s="96">
        <f t="shared" si="39"/>
        <v>28874</v>
      </c>
      <c r="P79" s="96">
        <f t="shared" si="39"/>
        <v>-650</v>
      </c>
      <c r="Q79" s="96">
        <f t="shared" si="39"/>
        <v>28224</v>
      </c>
      <c r="R79" s="96">
        <f t="shared" si="39"/>
        <v>0</v>
      </c>
      <c r="S79" s="96">
        <f t="shared" si="39"/>
        <v>28224</v>
      </c>
      <c r="T79" s="96">
        <f t="shared" si="39"/>
        <v>0</v>
      </c>
      <c r="U79" s="96">
        <f t="shared" si="39"/>
        <v>28224</v>
      </c>
      <c r="V79" s="96">
        <f t="shared" si="39"/>
        <v>0</v>
      </c>
      <c r="W79" s="96">
        <f t="shared" si="39"/>
        <v>28224</v>
      </c>
      <c r="X79" s="96">
        <f t="shared" si="39"/>
        <v>0</v>
      </c>
      <c r="Y79" s="96">
        <f t="shared" si="39"/>
        <v>450</v>
      </c>
      <c r="Z79" s="96">
        <f t="shared" si="39"/>
        <v>28674</v>
      </c>
      <c r="AA79" s="96">
        <f t="shared" si="39"/>
        <v>0</v>
      </c>
      <c r="AB79" s="96">
        <f t="shared" si="39"/>
        <v>28674</v>
      </c>
      <c r="AC79" s="96">
        <f t="shared" si="39"/>
        <v>0</v>
      </c>
      <c r="AD79" s="96">
        <f t="shared" si="39"/>
        <v>28674</v>
      </c>
      <c r="AE79" s="96">
        <f t="shared" si="39"/>
        <v>0</v>
      </c>
      <c r="AF79" s="96">
        <f t="shared" si="39"/>
        <v>28674</v>
      </c>
      <c r="AG79" s="96">
        <f t="shared" si="39"/>
        <v>0</v>
      </c>
      <c r="AH79" s="96">
        <f t="shared" si="39"/>
        <v>28674</v>
      </c>
      <c r="AI79" s="96">
        <f t="shared" si="39"/>
        <v>0</v>
      </c>
      <c r="AJ79" s="96">
        <f t="shared" si="39"/>
        <v>28674</v>
      </c>
      <c r="AK79" s="96">
        <f t="shared" si="39"/>
        <v>0</v>
      </c>
      <c r="AL79" s="96">
        <f t="shared" si="39"/>
        <v>0</v>
      </c>
      <c r="AM79" s="96">
        <f t="shared" si="39"/>
        <v>0</v>
      </c>
    </row>
    <row r="80" spans="1:39" s="12" customFormat="1" ht="32.25" hidden="1" customHeight="1" x14ac:dyDescent="0.2">
      <c r="A80" s="27"/>
      <c r="B80" s="98" t="s">
        <v>92</v>
      </c>
      <c r="C80" s="96">
        <f>SUM(C173+C203)</f>
        <v>3025</v>
      </c>
      <c r="D80" s="96">
        <f t="shared" ref="D80:AI80" si="40">SUM(D173+D203+D210)</f>
        <v>3685</v>
      </c>
      <c r="E80" s="96">
        <f t="shared" si="40"/>
        <v>3685</v>
      </c>
      <c r="F80" s="96">
        <f t="shared" si="40"/>
        <v>1913</v>
      </c>
      <c r="G80" s="96">
        <f t="shared" si="40"/>
        <v>1913</v>
      </c>
      <c r="H80" s="96">
        <f t="shared" si="40"/>
        <v>0</v>
      </c>
      <c r="I80" s="96">
        <f t="shared" si="40"/>
        <v>3025</v>
      </c>
      <c r="J80" s="96">
        <f t="shared" si="40"/>
        <v>0</v>
      </c>
      <c r="K80" s="96">
        <f t="shared" si="40"/>
        <v>3025</v>
      </c>
      <c r="L80" s="96">
        <f t="shared" si="40"/>
        <v>0</v>
      </c>
      <c r="M80" s="96">
        <f t="shared" si="40"/>
        <v>3025</v>
      </c>
      <c r="N80" s="96">
        <f t="shared" si="40"/>
        <v>0</v>
      </c>
      <c r="O80" s="96">
        <f t="shared" si="40"/>
        <v>3025</v>
      </c>
      <c r="P80" s="96">
        <f t="shared" si="40"/>
        <v>0</v>
      </c>
      <c r="Q80" s="96">
        <f t="shared" si="40"/>
        <v>3025</v>
      </c>
      <c r="R80" s="96">
        <f t="shared" si="40"/>
        <v>0</v>
      </c>
      <c r="S80" s="96">
        <f t="shared" si="40"/>
        <v>3025</v>
      </c>
      <c r="T80" s="96">
        <f t="shared" si="40"/>
        <v>660</v>
      </c>
      <c r="U80" s="96">
        <f t="shared" si="40"/>
        <v>3685</v>
      </c>
      <c r="V80" s="96">
        <f t="shared" si="40"/>
        <v>0</v>
      </c>
      <c r="W80" s="96">
        <f t="shared" si="40"/>
        <v>3685</v>
      </c>
      <c r="X80" s="96">
        <f t="shared" si="40"/>
        <v>0</v>
      </c>
      <c r="Y80" s="96">
        <f t="shared" si="40"/>
        <v>0</v>
      </c>
      <c r="Z80" s="96">
        <f t="shared" si="40"/>
        <v>3685</v>
      </c>
      <c r="AA80" s="96">
        <f t="shared" si="40"/>
        <v>0</v>
      </c>
      <c r="AB80" s="96">
        <f t="shared" si="40"/>
        <v>3685</v>
      </c>
      <c r="AC80" s="96">
        <f t="shared" si="40"/>
        <v>0</v>
      </c>
      <c r="AD80" s="96">
        <f t="shared" si="40"/>
        <v>3685</v>
      </c>
      <c r="AE80" s="96">
        <f t="shared" si="40"/>
        <v>0</v>
      </c>
      <c r="AF80" s="96">
        <f t="shared" si="40"/>
        <v>0</v>
      </c>
      <c r="AG80" s="96">
        <f t="shared" si="40"/>
        <v>0</v>
      </c>
      <c r="AH80" s="96">
        <f t="shared" si="40"/>
        <v>0</v>
      </c>
      <c r="AI80" s="96">
        <f t="shared" si="40"/>
        <v>0</v>
      </c>
      <c r="AJ80" s="96">
        <f>SUM(AJ173+AJ203+AJ210)</f>
        <v>0</v>
      </c>
      <c r="AK80" s="96">
        <f>SUM(AK173+AK203+AK210)</f>
        <v>0</v>
      </c>
      <c r="AL80" s="96">
        <f>SUM(AL173+AL203+AL210)</f>
        <v>0</v>
      </c>
      <c r="AM80" s="96">
        <f>SUM(AM173+AM203+AM210)</f>
        <v>0</v>
      </c>
    </row>
    <row r="81" spans="1:40" s="12" customFormat="1" ht="32.25" hidden="1" customHeight="1" x14ac:dyDescent="0.2">
      <c r="A81" s="27"/>
      <c r="B81" s="98" t="s">
        <v>93</v>
      </c>
      <c r="C81" s="96">
        <f>SUM(C128+C163+C140)</f>
        <v>14123</v>
      </c>
      <c r="D81" s="96">
        <f t="shared" ref="D81:AM81" si="41">SUM(D128+D163+D140)</f>
        <v>14180</v>
      </c>
      <c r="E81" s="96">
        <f t="shared" si="41"/>
        <v>13798</v>
      </c>
      <c r="F81" s="96">
        <f t="shared" si="41"/>
        <v>16895</v>
      </c>
      <c r="G81" s="96">
        <f t="shared" si="41"/>
        <v>16645</v>
      </c>
      <c r="H81" s="96">
        <f t="shared" si="41"/>
        <v>0</v>
      </c>
      <c r="I81" s="96">
        <f t="shared" si="41"/>
        <v>14523</v>
      </c>
      <c r="J81" s="96">
        <f t="shared" si="41"/>
        <v>0</v>
      </c>
      <c r="K81" s="96">
        <f t="shared" si="41"/>
        <v>14523</v>
      </c>
      <c r="L81" s="96">
        <f t="shared" si="41"/>
        <v>0</v>
      </c>
      <c r="M81" s="96">
        <f t="shared" si="41"/>
        <v>14523</v>
      </c>
      <c r="N81" s="96">
        <f t="shared" si="41"/>
        <v>0</v>
      </c>
      <c r="O81" s="96">
        <f t="shared" si="41"/>
        <v>14523</v>
      </c>
      <c r="P81" s="96">
        <f t="shared" si="41"/>
        <v>109</v>
      </c>
      <c r="Q81" s="96">
        <f t="shared" si="41"/>
        <v>14632</v>
      </c>
      <c r="R81" s="96">
        <f t="shared" si="41"/>
        <v>0</v>
      </c>
      <c r="S81" s="96">
        <f t="shared" si="41"/>
        <v>14632</v>
      </c>
      <c r="T81" s="96">
        <f t="shared" si="41"/>
        <v>0</v>
      </c>
      <c r="U81" s="96">
        <f t="shared" si="41"/>
        <v>14632</v>
      </c>
      <c r="V81" s="96">
        <f t="shared" si="41"/>
        <v>450</v>
      </c>
      <c r="W81" s="96">
        <f t="shared" si="41"/>
        <v>15082</v>
      </c>
      <c r="X81" s="96">
        <f t="shared" si="41"/>
        <v>0</v>
      </c>
      <c r="Y81" s="96">
        <f t="shared" si="41"/>
        <v>-475</v>
      </c>
      <c r="Z81" s="96">
        <f t="shared" si="41"/>
        <v>14607</v>
      </c>
      <c r="AA81" s="96">
        <f t="shared" si="41"/>
        <v>0</v>
      </c>
      <c r="AB81" s="96">
        <f t="shared" si="41"/>
        <v>14607</v>
      </c>
      <c r="AC81" s="96">
        <f t="shared" si="41"/>
        <v>-27</v>
      </c>
      <c r="AD81" s="96">
        <f t="shared" si="41"/>
        <v>14580</v>
      </c>
      <c r="AE81" s="96">
        <f t="shared" si="41"/>
        <v>0</v>
      </c>
      <c r="AF81" s="96">
        <f t="shared" si="41"/>
        <v>14021</v>
      </c>
      <c r="AG81" s="96">
        <f t="shared" si="41"/>
        <v>0</v>
      </c>
      <c r="AH81" s="96">
        <f t="shared" si="41"/>
        <v>14021</v>
      </c>
      <c r="AI81" s="96">
        <f t="shared" si="41"/>
        <v>0</v>
      </c>
      <c r="AJ81" s="96">
        <f t="shared" si="41"/>
        <v>14021</v>
      </c>
      <c r="AK81" s="96">
        <f t="shared" si="41"/>
        <v>0</v>
      </c>
      <c r="AL81" s="96">
        <f t="shared" si="41"/>
        <v>0</v>
      </c>
      <c r="AM81" s="96">
        <f t="shared" si="41"/>
        <v>0</v>
      </c>
      <c r="AN81" s="99"/>
    </row>
    <row r="82" spans="1:40" s="12" customFormat="1" ht="32.25" hidden="1" customHeight="1" x14ac:dyDescent="0.2">
      <c r="A82" s="27"/>
      <c r="B82" s="95" t="s">
        <v>94</v>
      </c>
      <c r="C82" s="96">
        <f t="shared" ref="C82:AM82" si="42">SUM(C129+C151+C164)</f>
        <v>2772</v>
      </c>
      <c r="D82" s="96">
        <f t="shared" si="42"/>
        <v>3656</v>
      </c>
      <c r="E82" s="96">
        <f t="shared" si="42"/>
        <v>3501</v>
      </c>
      <c r="F82" s="96">
        <f t="shared" si="42"/>
        <v>2900</v>
      </c>
      <c r="G82" s="96">
        <f t="shared" si="42"/>
        <v>2892</v>
      </c>
      <c r="H82" s="96">
        <f t="shared" si="42"/>
        <v>0</v>
      </c>
      <c r="I82" s="96">
        <f t="shared" si="42"/>
        <v>3172</v>
      </c>
      <c r="J82" s="96">
        <f t="shared" si="42"/>
        <v>0</v>
      </c>
      <c r="K82" s="96">
        <f t="shared" si="42"/>
        <v>3172</v>
      </c>
      <c r="L82" s="96">
        <f t="shared" si="42"/>
        <v>400</v>
      </c>
      <c r="M82" s="96">
        <f t="shared" si="42"/>
        <v>3572</v>
      </c>
      <c r="N82" s="96">
        <f t="shared" si="42"/>
        <v>0</v>
      </c>
      <c r="O82" s="96">
        <f t="shared" si="42"/>
        <v>3572</v>
      </c>
      <c r="P82" s="96">
        <f t="shared" si="42"/>
        <v>17</v>
      </c>
      <c r="Q82" s="96">
        <f t="shared" si="42"/>
        <v>3589</v>
      </c>
      <c r="R82" s="96">
        <f t="shared" si="42"/>
        <v>0</v>
      </c>
      <c r="S82" s="96">
        <f t="shared" si="42"/>
        <v>3589</v>
      </c>
      <c r="T82" s="96">
        <f t="shared" si="42"/>
        <v>418</v>
      </c>
      <c r="U82" s="96">
        <f t="shared" si="42"/>
        <v>4007</v>
      </c>
      <c r="V82" s="96">
        <f t="shared" si="42"/>
        <v>0</v>
      </c>
      <c r="W82" s="96">
        <f t="shared" si="42"/>
        <v>4007</v>
      </c>
      <c r="X82" s="96">
        <f t="shared" si="42"/>
        <v>0</v>
      </c>
      <c r="Y82" s="96">
        <f t="shared" si="42"/>
        <v>49</v>
      </c>
      <c r="Z82" s="96">
        <f t="shared" si="42"/>
        <v>4056</v>
      </c>
      <c r="AA82" s="96">
        <f t="shared" si="42"/>
        <v>0</v>
      </c>
      <c r="AB82" s="96">
        <f t="shared" si="42"/>
        <v>4056</v>
      </c>
      <c r="AC82" s="96">
        <f t="shared" si="42"/>
        <v>0</v>
      </c>
      <c r="AD82" s="96">
        <f t="shared" si="42"/>
        <v>4056</v>
      </c>
      <c r="AE82" s="96">
        <f t="shared" si="42"/>
        <v>0</v>
      </c>
      <c r="AF82" s="96">
        <f t="shared" si="42"/>
        <v>4056</v>
      </c>
      <c r="AG82" s="96">
        <f t="shared" si="42"/>
        <v>0</v>
      </c>
      <c r="AH82" s="96">
        <f t="shared" si="42"/>
        <v>4056</v>
      </c>
      <c r="AI82" s="96">
        <f t="shared" si="42"/>
        <v>0</v>
      </c>
      <c r="AJ82" s="96">
        <f t="shared" si="42"/>
        <v>4056</v>
      </c>
      <c r="AK82" s="96">
        <f t="shared" si="42"/>
        <v>0</v>
      </c>
      <c r="AL82" s="96">
        <f t="shared" si="42"/>
        <v>0</v>
      </c>
      <c r="AM82" s="96">
        <f t="shared" si="42"/>
        <v>0</v>
      </c>
    </row>
    <row r="83" spans="1:40" s="12" customFormat="1" ht="32.25" hidden="1" customHeight="1" x14ac:dyDescent="0.2">
      <c r="A83" s="27"/>
      <c r="B83" s="97" t="s">
        <v>95</v>
      </c>
      <c r="C83" s="96">
        <f t="shared" ref="C83:AM83" si="43">SUM(C152+C184+C193+C211)</f>
        <v>15026</v>
      </c>
      <c r="D83" s="96">
        <f t="shared" si="43"/>
        <v>14423</v>
      </c>
      <c r="E83" s="96">
        <f t="shared" si="43"/>
        <v>14398</v>
      </c>
      <c r="F83" s="96">
        <f t="shared" si="43"/>
        <v>14896</v>
      </c>
      <c r="G83" s="96">
        <f t="shared" si="43"/>
        <v>14896</v>
      </c>
      <c r="H83" s="96">
        <f t="shared" si="43"/>
        <v>0</v>
      </c>
      <c r="I83" s="96">
        <f t="shared" si="43"/>
        <v>15026</v>
      </c>
      <c r="J83" s="96">
        <f t="shared" si="43"/>
        <v>0</v>
      </c>
      <c r="K83" s="96">
        <f t="shared" si="43"/>
        <v>15026</v>
      </c>
      <c r="L83" s="96">
        <f t="shared" si="43"/>
        <v>0</v>
      </c>
      <c r="M83" s="96">
        <f t="shared" si="43"/>
        <v>15026</v>
      </c>
      <c r="N83" s="96">
        <f t="shared" si="43"/>
        <v>0</v>
      </c>
      <c r="O83" s="96">
        <f t="shared" si="43"/>
        <v>15026</v>
      </c>
      <c r="P83" s="96">
        <f t="shared" si="43"/>
        <v>0</v>
      </c>
      <c r="Q83" s="96">
        <f t="shared" si="43"/>
        <v>15026</v>
      </c>
      <c r="R83" s="96">
        <f t="shared" si="43"/>
        <v>0</v>
      </c>
      <c r="S83" s="96">
        <f t="shared" si="43"/>
        <v>15026</v>
      </c>
      <c r="T83" s="96">
        <f t="shared" si="43"/>
        <v>0</v>
      </c>
      <c r="U83" s="96">
        <f t="shared" si="43"/>
        <v>15026</v>
      </c>
      <c r="V83" s="96">
        <f t="shared" si="43"/>
        <v>0</v>
      </c>
      <c r="W83" s="96">
        <f t="shared" si="43"/>
        <v>15026</v>
      </c>
      <c r="X83" s="96">
        <f t="shared" si="43"/>
        <v>0</v>
      </c>
      <c r="Y83" s="96">
        <f t="shared" si="43"/>
        <v>0</v>
      </c>
      <c r="Z83" s="96">
        <f t="shared" si="43"/>
        <v>15026</v>
      </c>
      <c r="AA83" s="96">
        <f t="shared" si="43"/>
        <v>0</v>
      </c>
      <c r="AB83" s="96">
        <f t="shared" si="43"/>
        <v>15026</v>
      </c>
      <c r="AC83" s="96">
        <f t="shared" si="43"/>
        <v>-603</v>
      </c>
      <c r="AD83" s="96">
        <f t="shared" si="43"/>
        <v>14423</v>
      </c>
      <c r="AE83" s="96">
        <f t="shared" si="43"/>
        <v>0</v>
      </c>
      <c r="AF83" s="96">
        <f t="shared" si="43"/>
        <v>14423</v>
      </c>
      <c r="AG83" s="96">
        <f t="shared" si="43"/>
        <v>0</v>
      </c>
      <c r="AH83" s="96">
        <f t="shared" si="43"/>
        <v>14423</v>
      </c>
      <c r="AI83" s="96">
        <f t="shared" si="43"/>
        <v>0</v>
      </c>
      <c r="AJ83" s="96">
        <f t="shared" si="43"/>
        <v>14423</v>
      </c>
      <c r="AK83" s="96">
        <f t="shared" si="43"/>
        <v>0</v>
      </c>
      <c r="AL83" s="96">
        <f t="shared" si="43"/>
        <v>0</v>
      </c>
      <c r="AM83" s="96">
        <f t="shared" si="43"/>
        <v>0</v>
      </c>
    </row>
    <row r="84" spans="1:40" s="12" customFormat="1" ht="32.25" hidden="1" customHeight="1" x14ac:dyDescent="0.2">
      <c r="A84" s="27"/>
      <c r="B84" s="97" t="s">
        <v>96</v>
      </c>
      <c r="C84" s="96">
        <f>SUM(C97+C114+C130+C142+C153+C165+C174+C185+C212)</f>
        <v>0</v>
      </c>
      <c r="D84" s="96">
        <f t="shared" ref="D84:AM84" si="44">SUM(D97+D114+D130+D142+D153+D165+D174+D185+D212)</f>
        <v>0</v>
      </c>
      <c r="E84" s="96">
        <f t="shared" si="44"/>
        <v>-725</v>
      </c>
      <c r="F84" s="96">
        <f t="shared" si="44"/>
        <v>0</v>
      </c>
      <c r="G84" s="96">
        <f t="shared" si="44"/>
        <v>0</v>
      </c>
      <c r="H84" s="96">
        <f t="shared" si="44"/>
        <v>0</v>
      </c>
      <c r="I84" s="96">
        <f t="shared" si="44"/>
        <v>-40</v>
      </c>
      <c r="J84" s="96">
        <f t="shared" si="44"/>
        <v>0</v>
      </c>
      <c r="K84" s="96">
        <f t="shared" si="44"/>
        <v>0</v>
      </c>
      <c r="L84" s="96">
        <f t="shared" si="44"/>
        <v>0</v>
      </c>
      <c r="M84" s="96">
        <f t="shared" si="44"/>
        <v>0</v>
      </c>
      <c r="N84" s="96">
        <f t="shared" si="44"/>
        <v>0</v>
      </c>
      <c r="O84" s="96">
        <f t="shared" si="44"/>
        <v>0</v>
      </c>
      <c r="P84" s="96">
        <f t="shared" si="44"/>
        <v>0</v>
      </c>
      <c r="Q84" s="96">
        <f t="shared" si="44"/>
        <v>0</v>
      </c>
      <c r="R84" s="96">
        <f t="shared" si="44"/>
        <v>0</v>
      </c>
      <c r="S84" s="96">
        <f t="shared" si="44"/>
        <v>0</v>
      </c>
      <c r="T84" s="96">
        <f t="shared" si="44"/>
        <v>0</v>
      </c>
      <c r="U84" s="96">
        <f t="shared" si="44"/>
        <v>0</v>
      </c>
      <c r="V84" s="96">
        <f t="shared" si="44"/>
        <v>0</v>
      </c>
      <c r="W84" s="96">
        <f t="shared" si="44"/>
        <v>0</v>
      </c>
      <c r="X84" s="96">
        <f t="shared" si="44"/>
        <v>0</v>
      </c>
      <c r="Y84" s="96">
        <f t="shared" si="44"/>
        <v>0</v>
      </c>
      <c r="Z84" s="96">
        <f t="shared" si="44"/>
        <v>0</v>
      </c>
      <c r="AA84" s="96">
        <f t="shared" si="44"/>
        <v>0</v>
      </c>
      <c r="AB84" s="96">
        <f t="shared" si="44"/>
        <v>0</v>
      </c>
      <c r="AC84" s="96">
        <f t="shared" si="44"/>
        <v>0</v>
      </c>
      <c r="AD84" s="96">
        <f t="shared" si="44"/>
        <v>0</v>
      </c>
      <c r="AE84" s="96">
        <f t="shared" si="44"/>
        <v>0</v>
      </c>
      <c r="AF84" s="96">
        <f t="shared" si="44"/>
        <v>0</v>
      </c>
      <c r="AG84" s="96">
        <f t="shared" si="44"/>
        <v>0</v>
      </c>
      <c r="AH84" s="96">
        <f t="shared" si="44"/>
        <v>0</v>
      </c>
      <c r="AI84" s="96">
        <f t="shared" si="44"/>
        <v>0</v>
      </c>
      <c r="AJ84" s="96">
        <f t="shared" si="44"/>
        <v>0</v>
      </c>
      <c r="AK84" s="96">
        <f t="shared" si="44"/>
        <v>0</v>
      </c>
      <c r="AL84" s="96">
        <f t="shared" si="44"/>
        <v>0</v>
      </c>
      <c r="AM84" s="96">
        <f t="shared" si="44"/>
        <v>0</v>
      </c>
    </row>
    <row r="85" spans="1:40" s="12" customFormat="1" ht="33" customHeight="1" x14ac:dyDescent="0.2">
      <c r="A85" s="27"/>
      <c r="B85" s="93" t="s">
        <v>97</v>
      </c>
      <c r="C85" s="93">
        <f t="shared" ref="C85:AM85" si="45">SUM(C98+C108+C122+C131+C143+C154+C166+C175+C186+C194+C204+C213)</f>
        <v>403570</v>
      </c>
      <c r="D85" s="93">
        <f t="shared" si="45"/>
        <v>344030</v>
      </c>
      <c r="E85" s="93">
        <f t="shared" si="45"/>
        <v>190363</v>
      </c>
      <c r="F85" s="93">
        <f>SUM(F98+F108+F122+F131+F143+F154+F166+F175+F186+F194+F204+F213)</f>
        <v>156580</v>
      </c>
      <c r="G85" s="93">
        <f t="shared" si="45"/>
        <v>130946</v>
      </c>
      <c r="H85" s="93">
        <f t="shared" si="45"/>
        <v>0</v>
      </c>
      <c r="I85" s="93">
        <f t="shared" si="45"/>
        <v>406327</v>
      </c>
      <c r="J85" s="93">
        <f t="shared" si="45"/>
        <v>1293</v>
      </c>
      <c r="K85" s="93">
        <f t="shared" si="45"/>
        <v>407620</v>
      </c>
      <c r="L85" s="93">
        <f t="shared" si="45"/>
        <v>7848</v>
      </c>
      <c r="M85" s="93">
        <f t="shared" si="45"/>
        <v>415468</v>
      </c>
      <c r="N85" s="93">
        <f t="shared" si="45"/>
        <v>13450</v>
      </c>
      <c r="O85" s="93">
        <f t="shared" si="45"/>
        <v>428918</v>
      </c>
      <c r="P85" s="93">
        <f t="shared" si="45"/>
        <v>-49599</v>
      </c>
      <c r="Q85" s="93">
        <f t="shared" si="45"/>
        <v>379319</v>
      </c>
      <c r="R85" s="93">
        <f t="shared" si="45"/>
        <v>-4823</v>
      </c>
      <c r="S85" s="93">
        <f t="shared" si="45"/>
        <v>374496</v>
      </c>
      <c r="T85" s="93">
        <f t="shared" si="45"/>
        <v>-2199</v>
      </c>
      <c r="U85" s="93">
        <f t="shared" si="45"/>
        <v>372297</v>
      </c>
      <c r="V85" s="93">
        <f t="shared" si="45"/>
        <v>-16710</v>
      </c>
      <c r="W85" s="93">
        <f t="shared" si="45"/>
        <v>355587</v>
      </c>
      <c r="X85" s="93">
        <f t="shared" si="45"/>
        <v>0</v>
      </c>
      <c r="Y85" s="93">
        <f t="shared" si="45"/>
        <v>0</v>
      </c>
      <c r="Z85" s="93">
        <f t="shared" si="45"/>
        <v>355587</v>
      </c>
      <c r="AA85" s="93">
        <f t="shared" si="45"/>
        <v>0</v>
      </c>
      <c r="AB85" s="93">
        <f t="shared" si="45"/>
        <v>355587</v>
      </c>
      <c r="AC85" s="93">
        <f t="shared" si="45"/>
        <v>-10000</v>
      </c>
      <c r="AD85" s="93">
        <f t="shared" si="45"/>
        <v>345587</v>
      </c>
      <c r="AE85" s="93">
        <f t="shared" si="45"/>
        <v>0</v>
      </c>
      <c r="AF85" s="93">
        <f t="shared" si="45"/>
        <v>281313</v>
      </c>
      <c r="AG85" s="93">
        <f t="shared" si="45"/>
        <v>0</v>
      </c>
      <c r="AH85" s="93">
        <f t="shared" si="45"/>
        <v>281313</v>
      </c>
      <c r="AI85" s="93">
        <f t="shared" si="45"/>
        <v>0</v>
      </c>
      <c r="AJ85" s="93">
        <f t="shared" si="45"/>
        <v>277592</v>
      </c>
      <c r="AK85" s="93">
        <f t="shared" si="45"/>
        <v>0</v>
      </c>
      <c r="AL85" s="93">
        <f t="shared" si="45"/>
        <v>0</v>
      </c>
      <c r="AM85" s="93">
        <f t="shared" si="45"/>
        <v>0</v>
      </c>
    </row>
    <row r="86" spans="1:40" s="12" customFormat="1" ht="33" hidden="1" customHeight="1" x14ac:dyDescent="0.45">
      <c r="A86" s="27"/>
      <c r="B86" s="100" t="s">
        <v>98</v>
      </c>
      <c r="C86" s="94">
        <f t="shared" ref="C86:AM86" si="46">SUM(C87:C92)</f>
        <v>403570</v>
      </c>
      <c r="D86" s="94">
        <f t="shared" si="46"/>
        <v>344030</v>
      </c>
      <c r="E86" s="94">
        <f t="shared" si="46"/>
        <v>190363</v>
      </c>
      <c r="F86" s="94">
        <f t="shared" si="46"/>
        <v>156560</v>
      </c>
      <c r="G86" s="94">
        <f t="shared" si="46"/>
        <v>130926</v>
      </c>
      <c r="H86" s="94">
        <f t="shared" si="46"/>
        <v>0</v>
      </c>
      <c r="I86" s="94">
        <f>SUM(I87:I92)</f>
        <v>403570</v>
      </c>
      <c r="J86" s="94">
        <f>SUM(J87:J92)</f>
        <v>1293</v>
      </c>
      <c r="K86" s="94">
        <f>SUM(K87:K92)</f>
        <v>404863</v>
      </c>
      <c r="L86" s="94">
        <f t="shared" si="46"/>
        <v>7848</v>
      </c>
      <c r="M86" s="94">
        <f t="shared" si="46"/>
        <v>412711</v>
      </c>
      <c r="N86" s="94">
        <f t="shared" si="46"/>
        <v>13450</v>
      </c>
      <c r="O86" s="94">
        <f t="shared" si="46"/>
        <v>426161</v>
      </c>
      <c r="P86" s="94">
        <f t="shared" si="46"/>
        <v>-48399</v>
      </c>
      <c r="Q86" s="94">
        <f t="shared" si="46"/>
        <v>377762</v>
      </c>
      <c r="R86" s="94">
        <f t="shared" si="46"/>
        <v>-4823</v>
      </c>
      <c r="S86" s="94">
        <f t="shared" si="46"/>
        <v>372939</v>
      </c>
      <c r="T86" s="94">
        <f t="shared" si="46"/>
        <v>-2199</v>
      </c>
      <c r="U86" s="94">
        <f t="shared" si="46"/>
        <v>370740</v>
      </c>
      <c r="V86" s="94">
        <f t="shared" si="46"/>
        <v>-16710</v>
      </c>
      <c r="W86" s="94">
        <f t="shared" si="46"/>
        <v>354030</v>
      </c>
      <c r="X86" s="94">
        <f t="shared" si="46"/>
        <v>0</v>
      </c>
      <c r="Y86" s="94">
        <f t="shared" si="46"/>
        <v>0</v>
      </c>
      <c r="Z86" s="94">
        <f t="shared" si="46"/>
        <v>354030</v>
      </c>
      <c r="AA86" s="94">
        <f t="shared" si="46"/>
        <v>0</v>
      </c>
      <c r="AB86" s="94">
        <f t="shared" si="46"/>
        <v>354030</v>
      </c>
      <c r="AC86" s="94">
        <f t="shared" si="46"/>
        <v>-10000</v>
      </c>
      <c r="AD86" s="94">
        <f t="shared" si="46"/>
        <v>344030</v>
      </c>
      <c r="AE86" s="94">
        <f t="shared" si="46"/>
        <v>0</v>
      </c>
      <c r="AF86" s="94">
        <f t="shared" si="46"/>
        <v>279756</v>
      </c>
      <c r="AG86" s="94">
        <f t="shared" si="46"/>
        <v>0</v>
      </c>
      <c r="AH86" s="94">
        <f t="shared" si="46"/>
        <v>279756</v>
      </c>
      <c r="AI86" s="94">
        <f t="shared" si="46"/>
        <v>0</v>
      </c>
      <c r="AJ86" s="94">
        <f t="shared" si="46"/>
        <v>276035</v>
      </c>
      <c r="AK86" s="94">
        <f t="shared" si="46"/>
        <v>0</v>
      </c>
      <c r="AL86" s="94">
        <f t="shared" si="46"/>
        <v>0</v>
      </c>
      <c r="AM86" s="94">
        <f t="shared" si="46"/>
        <v>0</v>
      </c>
    </row>
    <row r="87" spans="1:40" s="12" customFormat="1" ht="33" hidden="1" customHeight="1" x14ac:dyDescent="0.2">
      <c r="A87" s="27"/>
      <c r="B87" s="101" t="s">
        <v>92</v>
      </c>
      <c r="C87" s="96">
        <f t="shared" ref="C87:AM87" si="47">SUM(C176+C187+C214)</f>
        <v>8138</v>
      </c>
      <c r="D87" s="96">
        <f t="shared" si="47"/>
        <v>8188</v>
      </c>
      <c r="E87" s="96">
        <f t="shared" si="47"/>
        <v>8137</v>
      </c>
      <c r="F87" s="96">
        <f t="shared" si="47"/>
        <v>1620</v>
      </c>
      <c r="G87" s="96">
        <f t="shared" si="47"/>
        <v>1620</v>
      </c>
      <c r="H87" s="96">
        <f t="shared" si="47"/>
        <v>0</v>
      </c>
      <c r="I87" s="96">
        <f t="shared" si="47"/>
        <v>8138</v>
      </c>
      <c r="J87" s="96">
        <f t="shared" si="47"/>
        <v>0</v>
      </c>
      <c r="K87" s="96">
        <f t="shared" si="47"/>
        <v>8138</v>
      </c>
      <c r="L87" s="96">
        <f t="shared" si="47"/>
        <v>0</v>
      </c>
      <c r="M87" s="96">
        <f t="shared" si="47"/>
        <v>8138</v>
      </c>
      <c r="N87" s="96">
        <f t="shared" si="47"/>
        <v>0</v>
      </c>
      <c r="O87" s="96">
        <f t="shared" si="47"/>
        <v>8138</v>
      </c>
      <c r="P87" s="96">
        <f t="shared" si="47"/>
        <v>0</v>
      </c>
      <c r="Q87" s="96">
        <f t="shared" si="47"/>
        <v>8138</v>
      </c>
      <c r="R87" s="96">
        <f t="shared" si="47"/>
        <v>0</v>
      </c>
      <c r="S87" s="96">
        <f t="shared" si="47"/>
        <v>8138</v>
      </c>
      <c r="T87" s="96">
        <f t="shared" si="47"/>
        <v>0</v>
      </c>
      <c r="U87" s="96">
        <f t="shared" si="47"/>
        <v>8138</v>
      </c>
      <c r="V87" s="96">
        <f t="shared" si="47"/>
        <v>50</v>
      </c>
      <c r="W87" s="96">
        <f t="shared" si="47"/>
        <v>8188</v>
      </c>
      <c r="X87" s="96">
        <f t="shared" si="47"/>
        <v>0</v>
      </c>
      <c r="Y87" s="96">
        <f t="shared" si="47"/>
        <v>0</v>
      </c>
      <c r="Z87" s="96">
        <f t="shared" si="47"/>
        <v>8188</v>
      </c>
      <c r="AA87" s="96">
        <f t="shared" si="47"/>
        <v>0</v>
      </c>
      <c r="AB87" s="96">
        <f t="shared" si="47"/>
        <v>8188</v>
      </c>
      <c r="AC87" s="96">
        <f t="shared" si="47"/>
        <v>0</v>
      </c>
      <c r="AD87" s="96">
        <f t="shared" si="47"/>
        <v>8188</v>
      </c>
      <c r="AE87" s="96">
        <f t="shared" si="47"/>
        <v>0</v>
      </c>
      <c r="AF87" s="96">
        <f t="shared" si="47"/>
        <v>8188</v>
      </c>
      <c r="AG87" s="96">
        <f t="shared" si="47"/>
        <v>0</v>
      </c>
      <c r="AH87" s="96">
        <f t="shared" si="47"/>
        <v>8188</v>
      </c>
      <c r="AI87" s="96">
        <f t="shared" si="47"/>
        <v>0</v>
      </c>
      <c r="AJ87" s="96">
        <f t="shared" si="47"/>
        <v>8188</v>
      </c>
      <c r="AK87" s="96">
        <f t="shared" si="47"/>
        <v>0</v>
      </c>
      <c r="AL87" s="96">
        <f t="shared" si="47"/>
        <v>0</v>
      </c>
      <c r="AM87" s="96">
        <f t="shared" si="47"/>
        <v>0</v>
      </c>
    </row>
    <row r="88" spans="1:40" s="12" customFormat="1" ht="33" hidden="1" customHeight="1" x14ac:dyDescent="0.2">
      <c r="A88" s="27"/>
      <c r="B88" s="101" t="s">
        <v>99</v>
      </c>
      <c r="C88" s="96">
        <f t="shared" ref="C88:AM88" si="48">SUM(C99+C132+C145+C155+C167+C177+C195+C215)</f>
        <v>352188</v>
      </c>
      <c r="D88" s="96">
        <f t="shared" si="48"/>
        <v>296822</v>
      </c>
      <c r="E88" s="96">
        <f t="shared" si="48"/>
        <v>149775</v>
      </c>
      <c r="F88" s="96">
        <f t="shared" si="48"/>
        <v>64711</v>
      </c>
      <c r="G88" s="96">
        <f t="shared" si="48"/>
        <v>64711</v>
      </c>
      <c r="H88" s="96">
        <f t="shared" si="48"/>
        <v>0</v>
      </c>
      <c r="I88" s="96">
        <f t="shared" si="48"/>
        <v>352188</v>
      </c>
      <c r="J88" s="96">
        <f t="shared" si="48"/>
        <v>0</v>
      </c>
      <c r="K88" s="96">
        <f t="shared" si="48"/>
        <v>352188</v>
      </c>
      <c r="L88" s="96">
        <f t="shared" si="48"/>
        <v>702</v>
      </c>
      <c r="M88" s="96">
        <f t="shared" si="48"/>
        <v>352890</v>
      </c>
      <c r="N88" s="96">
        <f t="shared" si="48"/>
        <v>0</v>
      </c>
      <c r="O88" s="96">
        <f t="shared" si="48"/>
        <v>352890</v>
      </c>
      <c r="P88" s="96">
        <f t="shared" si="48"/>
        <v>-47813</v>
      </c>
      <c r="Q88" s="96">
        <f t="shared" si="48"/>
        <v>305077</v>
      </c>
      <c r="R88" s="96">
        <f t="shared" si="48"/>
        <v>0</v>
      </c>
      <c r="S88" s="96">
        <f t="shared" si="48"/>
        <v>305077</v>
      </c>
      <c r="T88" s="96">
        <f t="shared" si="48"/>
        <v>0</v>
      </c>
      <c r="U88" s="96">
        <f t="shared" si="48"/>
        <v>305077</v>
      </c>
      <c r="V88" s="96">
        <f t="shared" si="48"/>
        <v>-8255</v>
      </c>
      <c r="W88" s="96">
        <f t="shared" si="48"/>
        <v>296822</v>
      </c>
      <c r="X88" s="96">
        <f t="shared" si="48"/>
        <v>0</v>
      </c>
      <c r="Y88" s="96">
        <f t="shared" si="48"/>
        <v>0</v>
      </c>
      <c r="Z88" s="96">
        <f t="shared" si="48"/>
        <v>296822</v>
      </c>
      <c r="AA88" s="96">
        <f t="shared" si="48"/>
        <v>0</v>
      </c>
      <c r="AB88" s="96">
        <f t="shared" si="48"/>
        <v>296822</v>
      </c>
      <c r="AC88" s="96">
        <f t="shared" si="48"/>
        <v>0</v>
      </c>
      <c r="AD88" s="96">
        <f t="shared" si="48"/>
        <v>296822</v>
      </c>
      <c r="AE88" s="96">
        <f t="shared" si="48"/>
        <v>0</v>
      </c>
      <c r="AF88" s="96">
        <f t="shared" si="48"/>
        <v>238112</v>
      </c>
      <c r="AG88" s="96">
        <f t="shared" si="48"/>
        <v>0</v>
      </c>
      <c r="AH88" s="96">
        <f t="shared" si="48"/>
        <v>238112</v>
      </c>
      <c r="AI88" s="96">
        <f t="shared" si="48"/>
        <v>0</v>
      </c>
      <c r="AJ88" s="96">
        <f t="shared" si="48"/>
        <v>238112</v>
      </c>
      <c r="AK88" s="96">
        <f t="shared" si="48"/>
        <v>0</v>
      </c>
      <c r="AL88" s="96">
        <f t="shared" si="48"/>
        <v>0</v>
      </c>
      <c r="AM88" s="96">
        <f t="shared" si="48"/>
        <v>0</v>
      </c>
      <c r="AN88" s="99"/>
    </row>
    <row r="89" spans="1:40" s="12" customFormat="1" ht="33" hidden="1" customHeight="1" x14ac:dyDescent="0.2">
      <c r="A89" s="27"/>
      <c r="B89" s="101" t="s">
        <v>100</v>
      </c>
      <c r="C89" s="96">
        <f>SUM(C100+C133+C156+C168+C178+C216)</f>
        <v>0</v>
      </c>
      <c r="D89" s="96">
        <f t="shared" ref="D89:AM89" si="49">SUM(D100+D133+D156+D168+D178+D216)</f>
        <v>0</v>
      </c>
      <c r="E89" s="96">
        <f t="shared" si="49"/>
        <v>0</v>
      </c>
      <c r="F89" s="96">
        <f t="shared" si="49"/>
        <v>486</v>
      </c>
      <c r="G89" s="96">
        <f t="shared" si="49"/>
        <v>486</v>
      </c>
      <c r="H89" s="96">
        <f t="shared" si="49"/>
        <v>0</v>
      </c>
      <c r="I89" s="96">
        <f t="shared" si="49"/>
        <v>0</v>
      </c>
      <c r="J89" s="96">
        <f t="shared" si="49"/>
        <v>0</v>
      </c>
      <c r="K89" s="96">
        <f t="shared" si="49"/>
        <v>0</v>
      </c>
      <c r="L89" s="96">
        <f t="shared" si="49"/>
        <v>0</v>
      </c>
      <c r="M89" s="96">
        <f t="shared" si="49"/>
        <v>0</v>
      </c>
      <c r="N89" s="96">
        <f t="shared" si="49"/>
        <v>0</v>
      </c>
      <c r="O89" s="96">
        <f t="shared" si="49"/>
        <v>0</v>
      </c>
      <c r="P89" s="96">
        <f t="shared" si="49"/>
        <v>0</v>
      </c>
      <c r="Q89" s="96">
        <f t="shared" si="49"/>
        <v>0</v>
      </c>
      <c r="R89" s="96">
        <f t="shared" si="49"/>
        <v>0</v>
      </c>
      <c r="S89" s="96">
        <f t="shared" si="49"/>
        <v>0</v>
      </c>
      <c r="T89" s="96">
        <f t="shared" si="49"/>
        <v>0</v>
      </c>
      <c r="U89" s="96">
        <f t="shared" si="49"/>
        <v>0</v>
      </c>
      <c r="V89" s="96">
        <f t="shared" si="49"/>
        <v>0</v>
      </c>
      <c r="W89" s="96">
        <f t="shared" si="49"/>
        <v>0</v>
      </c>
      <c r="X89" s="96">
        <f t="shared" si="49"/>
        <v>0</v>
      </c>
      <c r="Y89" s="96">
        <f t="shared" si="49"/>
        <v>0</v>
      </c>
      <c r="Z89" s="96">
        <f t="shared" si="49"/>
        <v>0</v>
      </c>
      <c r="AA89" s="96">
        <f t="shared" si="49"/>
        <v>0</v>
      </c>
      <c r="AB89" s="96">
        <f t="shared" si="49"/>
        <v>0</v>
      </c>
      <c r="AC89" s="96">
        <f t="shared" si="49"/>
        <v>0</v>
      </c>
      <c r="AD89" s="96">
        <f t="shared" si="49"/>
        <v>0</v>
      </c>
      <c r="AE89" s="96">
        <f t="shared" si="49"/>
        <v>0</v>
      </c>
      <c r="AF89" s="96">
        <f t="shared" si="49"/>
        <v>0</v>
      </c>
      <c r="AG89" s="96">
        <f t="shared" si="49"/>
        <v>0</v>
      </c>
      <c r="AH89" s="96">
        <f t="shared" si="49"/>
        <v>0</v>
      </c>
      <c r="AI89" s="96">
        <f t="shared" si="49"/>
        <v>0</v>
      </c>
      <c r="AJ89" s="96">
        <f t="shared" si="49"/>
        <v>0</v>
      </c>
      <c r="AK89" s="96">
        <f t="shared" si="49"/>
        <v>0</v>
      </c>
      <c r="AL89" s="96">
        <f t="shared" si="49"/>
        <v>0</v>
      </c>
      <c r="AM89" s="96">
        <f t="shared" si="49"/>
        <v>0</v>
      </c>
      <c r="AN89" s="102"/>
    </row>
    <row r="90" spans="1:40" s="12" customFormat="1" ht="33" hidden="1" customHeight="1" x14ac:dyDescent="0.2">
      <c r="A90" s="27"/>
      <c r="B90" s="103" t="s">
        <v>101</v>
      </c>
      <c r="C90" s="96">
        <f>SUM(C101+C109+C123+C134+C146+C157+C169+C179+C188+C196+C205+C217)</f>
        <v>40944</v>
      </c>
      <c r="D90" s="96">
        <f t="shared" ref="D90:AM90" si="50">SUM(D101+D109+D123+D134+D146+D157+D179+D188+D196+D205+D217)</f>
        <v>34196</v>
      </c>
      <c r="E90" s="96">
        <f t="shared" si="50"/>
        <v>27795</v>
      </c>
      <c r="F90" s="96">
        <f t="shared" si="50"/>
        <v>83609</v>
      </c>
      <c r="G90" s="96">
        <f t="shared" si="50"/>
        <v>62009</v>
      </c>
      <c r="H90" s="96">
        <f t="shared" si="50"/>
        <v>0</v>
      </c>
      <c r="I90" s="96">
        <f t="shared" si="50"/>
        <v>40944</v>
      </c>
      <c r="J90" s="96">
        <f t="shared" si="50"/>
        <v>0</v>
      </c>
      <c r="K90" s="96">
        <f t="shared" si="50"/>
        <v>40944</v>
      </c>
      <c r="L90" s="96">
        <f t="shared" si="50"/>
        <v>6922</v>
      </c>
      <c r="M90" s="96">
        <f t="shared" si="50"/>
        <v>47866</v>
      </c>
      <c r="N90" s="96">
        <f t="shared" si="50"/>
        <v>13450</v>
      </c>
      <c r="O90" s="96">
        <f t="shared" si="50"/>
        <v>61316</v>
      </c>
      <c r="P90" s="96">
        <f t="shared" si="50"/>
        <v>-1245</v>
      </c>
      <c r="Q90" s="96">
        <f t="shared" si="50"/>
        <v>60071</v>
      </c>
      <c r="R90" s="96">
        <f t="shared" si="50"/>
        <v>-4823</v>
      </c>
      <c r="S90" s="96">
        <f t="shared" si="50"/>
        <v>55248</v>
      </c>
      <c r="T90" s="96">
        <f t="shared" si="50"/>
        <v>-2547</v>
      </c>
      <c r="U90" s="96">
        <f t="shared" si="50"/>
        <v>52701</v>
      </c>
      <c r="V90" s="96">
        <f t="shared" si="50"/>
        <v>-8505</v>
      </c>
      <c r="W90" s="96">
        <f t="shared" si="50"/>
        <v>44196</v>
      </c>
      <c r="X90" s="96">
        <f t="shared" si="50"/>
        <v>0</v>
      </c>
      <c r="Y90" s="96">
        <f t="shared" si="50"/>
        <v>0</v>
      </c>
      <c r="Z90" s="96">
        <f t="shared" si="50"/>
        <v>44196</v>
      </c>
      <c r="AA90" s="96">
        <f t="shared" si="50"/>
        <v>0</v>
      </c>
      <c r="AB90" s="96">
        <f t="shared" si="50"/>
        <v>44196</v>
      </c>
      <c r="AC90" s="96">
        <f t="shared" si="50"/>
        <v>-10000</v>
      </c>
      <c r="AD90" s="96">
        <f t="shared" si="50"/>
        <v>34196</v>
      </c>
      <c r="AE90" s="96">
        <f t="shared" si="50"/>
        <v>0</v>
      </c>
      <c r="AF90" s="96">
        <f t="shared" si="50"/>
        <v>28632</v>
      </c>
      <c r="AG90" s="96">
        <f t="shared" si="50"/>
        <v>0</v>
      </c>
      <c r="AH90" s="96">
        <f t="shared" si="50"/>
        <v>28632</v>
      </c>
      <c r="AI90" s="96">
        <f t="shared" si="50"/>
        <v>0</v>
      </c>
      <c r="AJ90" s="96">
        <f t="shared" si="50"/>
        <v>24911</v>
      </c>
      <c r="AK90" s="96">
        <f t="shared" si="50"/>
        <v>0</v>
      </c>
      <c r="AL90" s="96">
        <f t="shared" si="50"/>
        <v>0</v>
      </c>
      <c r="AM90" s="96">
        <f t="shared" si="50"/>
        <v>0</v>
      </c>
    </row>
    <row r="91" spans="1:40" s="12" customFormat="1" ht="33" hidden="1" customHeight="1" x14ac:dyDescent="0.2">
      <c r="A91" s="27"/>
      <c r="B91" s="50" t="s">
        <v>102</v>
      </c>
      <c r="C91" s="96">
        <f t="shared" ref="C91:AM91" si="51">SUM(C144)</f>
        <v>2300</v>
      </c>
      <c r="D91" s="96">
        <f t="shared" si="51"/>
        <v>4824</v>
      </c>
      <c r="E91" s="96">
        <f t="shared" si="51"/>
        <v>4659</v>
      </c>
      <c r="F91" s="96">
        <f t="shared" si="51"/>
        <v>6134</v>
      </c>
      <c r="G91" s="96">
        <f t="shared" si="51"/>
        <v>2100</v>
      </c>
      <c r="H91" s="96">
        <f t="shared" si="51"/>
        <v>0</v>
      </c>
      <c r="I91" s="96">
        <f>SUM(I144)</f>
        <v>2300</v>
      </c>
      <c r="J91" s="96">
        <f>SUM(J144)</f>
        <v>1293</v>
      </c>
      <c r="K91" s="96">
        <f>SUM(K144)</f>
        <v>3593</v>
      </c>
      <c r="L91" s="96">
        <f t="shared" si="51"/>
        <v>224</v>
      </c>
      <c r="M91" s="96">
        <f t="shared" si="51"/>
        <v>3817</v>
      </c>
      <c r="N91" s="96">
        <f t="shared" si="51"/>
        <v>0</v>
      </c>
      <c r="O91" s="96">
        <f t="shared" si="51"/>
        <v>3817</v>
      </c>
      <c r="P91" s="96">
        <f t="shared" si="51"/>
        <v>659</v>
      </c>
      <c r="Q91" s="96">
        <f t="shared" si="51"/>
        <v>4476</v>
      </c>
      <c r="R91" s="96">
        <f t="shared" si="51"/>
        <v>0</v>
      </c>
      <c r="S91" s="96">
        <f t="shared" si="51"/>
        <v>4476</v>
      </c>
      <c r="T91" s="96">
        <f t="shared" si="51"/>
        <v>348</v>
      </c>
      <c r="U91" s="96">
        <f t="shared" si="51"/>
        <v>4824</v>
      </c>
      <c r="V91" s="96">
        <f t="shared" si="51"/>
        <v>0</v>
      </c>
      <c r="W91" s="96">
        <f t="shared" si="51"/>
        <v>4824</v>
      </c>
      <c r="X91" s="96">
        <f t="shared" si="51"/>
        <v>0</v>
      </c>
      <c r="Y91" s="96">
        <f t="shared" si="51"/>
        <v>0</v>
      </c>
      <c r="Z91" s="96">
        <f t="shared" si="51"/>
        <v>4824</v>
      </c>
      <c r="AA91" s="96">
        <f t="shared" si="51"/>
        <v>0</v>
      </c>
      <c r="AB91" s="96">
        <f t="shared" si="51"/>
        <v>4824</v>
      </c>
      <c r="AC91" s="96">
        <f t="shared" si="51"/>
        <v>0</v>
      </c>
      <c r="AD91" s="96">
        <f t="shared" si="51"/>
        <v>4824</v>
      </c>
      <c r="AE91" s="96">
        <f t="shared" si="51"/>
        <v>0</v>
      </c>
      <c r="AF91" s="96">
        <f t="shared" si="51"/>
        <v>4824</v>
      </c>
      <c r="AG91" s="96">
        <f t="shared" si="51"/>
        <v>0</v>
      </c>
      <c r="AH91" s="96">
        <f t="shared" si="51"/>
        <v>4824</v>
      </c>
      <c r="AI91" s="96">
        <f t="shared" si="51"/>
        <v>0</v>
      </c>
      <c r="AJ91" s="96">
        <f t="shared" si="51"/>
        <v>4824</v>
      </c>
      <c r="AK91" s="96">
        <f t="shared" si="51"/>
        <v>0</v>
      </c>
      <c r="AL91" s="96">
        <f t="shared" si="51"/>
        <v>0</v>
      </c>
      <c r="AM91" s="96">
        <f t="shared" si="51"/>
        <v>0</v>
      </c>
    </row>
    <row r="92" spans="1:40" s="12" customFormat="1" ht="33" hidden="1" customHeight="1" x14ac:dyDescent="0.2">
      <c r="A92" s="27"/>
      <c r="B92" s="104" t="s">
        <v>96</v>
      </c>
      <c r="C92" s="96">
        <f t="shared" ref="C92:AM92" si="52">SUM(C189+C135+C218)</f>
        <v>0</v>
      </c>
      <c r="D92" s="96">
        <f t="shared" si="52"/>
        <v>0</v>
      </c>
      <c r="E92" s="96">
        <f t="shared" si="52"/>
        <v>-3</v>
      </c>
      <c r="F92" s="96">
        <f t="shared" si="52"/>
        <v>0</v>
      </c>
      <c r="G92" s="96">
        <f t="shared" si="52"/>
        <v>0</v>
      </c>
      <c r="H92" s="96">
        <f t="shared" si="52"/>
        <v>0</v>
      </c>
      <c r="I92" s="96">
        <f t="shared" si="52"/>
        <v>0</v>
      </c>
      <c r="J92" s="96">
        <f t="shared" si="52"/>
        <v>0</v>
      </c>
      <c r="K92" s="96">
        <f t="shared" si="52"/>
        <v>0</v>
      </c>
      <c r="L92" s="96">
        <f t="shared" si="52"/>
        <v>0</v>
      </c>
      <c r="M92" s="96">
        <f t="shared" si="52"/>
        <v>0</v>
      </c>
      <c r="N92" s="96">
        <f t="shared" si="52"/>
        <v>0</v>
      </c>
      <c r="O92" s="96">
        <f t="shared" si="52"/>
        <v>0</v>
      </c>
      <c r="P92" s="96">
        <f t="shared" si="52"/>
        <v>0</v>
      </c>
      <c r="Q92" s="96">
        <f t="shared" si="52"/>
        <v>0</v>
      </c>
      <c r="R92" s="96">
        <f t="shared" si="52"/>
        <v>0</v>
      </c>
      <c r="S92" s="96">
        <f t="shared" si="52"/>
        <v>0</v>
      </c>
      <c r="T92" s="96">
        <f t="shared" si="52"/>
        <v>0</v>
      </c>
      <c r="U92" s="96">
        <f t="shared" si="52"/>
        <v>0</v>
      </c>
      <c r="V92" s="96">
        <f t="shared" si="52"/>
        <v>0</v>
      </c>
      <c r="W92" s="96">
        <f t="shared" si="52"/>
        <v>0</v>
      </c>
      <c r="X92" s="96">
        <f t="shared" si="52"/>
        <v>0</v>
      </c>
      <c r="Y92" s="96">
        <f t="shared" si="52"/>
        <v>0</v>
      </c>
      <c r="Z92" s="96">
        <f t="shared" si="52"/>
        <v>0</v>
      </c>
      <c r="AA92" s="96">
        <f t="shared" si="52"/>
        <v>0</v>
      </c>
      <c r="AB92" s="96">
        <f t="shared" si="52"/>
        <v>0</v>
      </c>
      <c r="AC92" s="96">
        <f t="shared" si="52"/>
        <v>0</v>
      </c>
      <c r="AD92" s="96">
        <f t="shared" si="52"/>
        <v>0</v>
      </c>
      <c r="AE92" s="96">
        <f t="shared" si="52"/>
        <v>0</v>
      </c>
      <c r="AF92" s="96">
        <f t="shared" si="52"/>
        <v>0</v>
      </c>
      <c r="AG92" s="96">
        <f t="shared" si="52"/>
        <v>0</v>
      </c>
      <c r="AH92" s="96">
        <f t="shared" si="52"/>
        <v>0</v>
      </c>
      <c r="AI92" s="96">
        <f t="shared" si="52"/>
        <v>0</v>
      </c>
      <c r="AJ92" s="96">
        <f t="shared" si="52"/>
        <v>0</v>
      </c>
      <c r="AK92" s="96">
        <f t="shared" si="52"/>
        <v>0</v>
      </c>
      <c r="AL92" s="96">
        <f t="shared" si="52"/>
        <v>0</v>
      </c>
      <c r="AM92" s="96">
        <f t="shared" si="52"/>
        <v>0</v>
      </c>
    </row>
    <row r="93" spans="1:40" s="34" customFormat="1" ht="38.25" customHeight="1" x14ac:dyDescent="0.2">
      <c r="A93" s="27" t="s">
        <v>103</v>
      </c>
      <c r="B93" s="32" t="s">
        <v>104</v>
      </c>
      <c r="C93" s="46">
        <f t="shared" ref="C93:AM93" si="53">SUM(C94+C98)</f>
        <v>43357</v>
      </c>
      <c r="D93" s="46">
        <f t="shared" si="53"/>
        <v>38083</v>
      </c>
      <c r="E93" s="46">
        <f t="shared" si="53"/>
        <v>36678</v>
      </c>
      <c r="F93" s="46">
        <f t="shared" si="53"/>
        <v>53052</v>
      </c>
      <c r="G93" s="46">
        <f t="shared" si="53"/>
        <v>47545</v>
      </c>
      <c r="H93" s="46">
        <f t="shared" si="53"/>
        <v>0</v>
      </c>
      <c r="I93" s="46">
        <f>SUM(I94+I98)</f>
        <v>43357</v>
      </c>
      <c r="J93" s="46">
        <f>SUM(J94+J98)</f>
        <v>0</v>
      </c>
      <c r="K93" s="46">
        <f>SUM(K94+K98)</f>
        <v>43357</v>
      </c>
      <c r="L93" s="46">
        <f t="shared" si="53"/>
        <v>1500</v>
      </c>
      <c r="M93" s="46">
        <f t="shared" si="53"/>
        <v>44857</v>
      </c>
      <c r="N93" s="46">
        <f t="shared" si="53"/>
        <v>0</v>
      </c>
      <c r="O93" s="46">
        <f t="shared" si="53"/>
        <v>44857</v>
      </c>
      <c r="P93" s="46">
        <f t="shared" si="53"/>
        <v>-74</v>
      </c>
      <c r="Q93" s="46">
        <f t="shared" si="53"/>
        <v>44783</v>
      </c>
      <c r="R93" s="46">
        <f t="shared" si="53"/>
        <v>9</v>
      </c>
      <c r="S93" s="46">
        <f t="shared" si="53"/>
        <v>44792</v>
      </c>
      <c r="T93" s="46">
        <f t="shared" si="53"/>
        <v>0</v>
      </c>
      <c r="U93" s="46">
        <f t="shared" si="53"/>
        <v>44792</v>
      </c>
      <c r="V93" s="46">
        <f t="shared" si="53"/>
        <v>-1244</v>
      </c>
      <c r="W93" s="46">
        <f t="shared" si="53"/>
        <v>43548</v>
      </c>
      <c r="X93" s="46">
        <f t="shared" si="53"/>
        <v>0</v>
      </c>
      <c r="Y93" s="46">
        <f t="shared" si="53"/>
        <v>-50</v>
      </c>
      <c r="Z93" s="46">
        <f t="shared" si="53"/>
        <v>43498</v>
      </c>
      <c r="AA93" s="46">
        <f t="shared" si="53"/>
        <v>0</v>
      </c>
      <c r="AB93" s="46">
        <f t="shared" si="53"/>
        <v>43498</v>
      </c>
      <c r="AC93" s="46">
        <f t="shared" si="53"/>
        <v>-5415</v>
      </c>
      <c r="AD93" s="46">
        <f t="shared" si="53"/>
        <v>38083</v>
      </c>
      <c r="AE93" s="46">
        <f t="shared" si="53"/>
        <v>0</v>
      </c>
      <c r="AF93" s="46">
        <f t="shared" si="53"/>
        <v>38003</v>
      </c>
      <c r="AG93" s="46">
        <f t="shared" si="53"/>
        <v>0</v>
      </c>
      <c r="AH93" s="46">
        <f t="shared" si="53"/>
        <v>38003</v>
      </c>
      <c r="AI93" s="46">
        <f t="shared" si="53"/>
        <v>0</v>
      </c>
      <c r="AJ93" s="46">
        <f t="shared" si="53"/>
        <v>0</v>
      </c>
      <c r="AK93" s="46">
        <f t="shared" si="53"/>
        <v>0</v>
      </c>
      <c r="AL93" s="46">
        <f t="shared" si="53"/>
        <v>0</v>
      </c>
      <c r="AM93" s="46">
        <f t="shared" si="53"/>
        <v>0</v>
      </c>
    </row>
    <row r="94" spans="1:40" s="34" customFormat="1" ht="29.25" customHeight="1" x14ac:dyDescent="0.2">
      <c r="A94" s="35"/>
      <c r="B94" s="62" t="s">
        <v>37</v>
      </c>
      <c r="C94" s="48">
        <f t="shared" ref="C94:AM94" si="54">SUM(C95:C97)</f>
        <v>39863</v>
      </c>
      <c r="D94" s="48">
        <f t="shared" si="54"/>
        <v>34282</v>
      </c>
      <c r="E94" s="48">
        <f t="shared" si="54"/>
        <v>33244</v>
      </c>
      <c r="F94" s="48">
        <f t="shared" si="54"/>
        <v>51500</v>
      </c>
      <c r="G94" s="48">
        <f t="shared" si="54"/>
        <v>39490</v>
      </c>
      <c r="H94" s="48">
        <f t="shared" si="54"/>
        <v>0</v>
      </c>
      <c r="I94" s="48">
        <f>SUM(I95:I97)</f>
        <v>39863</v>
      </c>
      <c r="J94" s="48">
        <f>SUM(J95:J97)</f>
        <v>0</v>
      </c>
      <c r="K94" s="48">
        <f>SUM(K95:K97)</f>
        <v>39863</v>
      </c>
      <c r="L94" s="48">
        <f t="shared" si="54"/>
        <v>0</v>
      </c>
      <c r="M94" s="48">
        <f t="shared" si="54"/>
        <v>39863</v>
      </c>
      <c r="N94" s="48">
        <f t="shared" si="54"/>
        <v>0</v>
      </c>
      <c r="O94" s="48">
        <f t="shared" si="54"/>
        <v>39863</v>
      </c>
      <c r="P94" s="48">
        <f t="shared" si="54"/>
        <v>289</v>
      </c>
      <c r="Q94" s="48">
        <f t="shared" si="54"/>
        <v>40152</v>
      </c>
      <c r="R94" s="48">
        <f t="shared" si="54"/>
        <v>0</v>
      </c>
      <c r="S94" s="48">
        <f t="shared" si="54"/>
        <v>40152</v>
      </c>
      <c r="T94" s="48">
        <f t="shared" si="54"/>
        <v>0</v>
      </c>
      <c r="U94" s="48">
        <f t="shared" si="54"/>
        <v>40152</v>
      </c>
      <c r="V94" s="48">
        <f t="shared" si="54"/>
        <v>-1470</v>
      </c>
      <c r="W94" s="48">
        <f t="shared" si="54"/>
        <v>38682</v>
      </c>
      <c r="X94" s="48">
        <f t="shared" si="54"/>
        <v>0</v>
      </c>
      <c r="Y94" s="48">
        <f t="shared" si="54"/>
        <v>-50</v>
      </c>
      <c r="Z94" s="48">
        <f t="shared" si="54"/>
        <v>38632</v>
      </c>
      <c r="AA94" s="48">
        <f t="shared" si="54"/>
        <v>0</v>
      </c>
      <c r="AB94" s="48">
        <f t="shared" si="54"/>
        <v>38632</v>
      </c>
      <c r="AC94" s="48">
        <f t="shared" si="54"/>
        <v>-4350</v>
      </c>
      <c r="AD94" s="48">
        <f t="shared" si="54"/>
        <v>34282</v>
      </c>
      <c r="AE94" s="48">
        <f t="shared" si="54"/>
        <v>0</v>
      </c>
      <c r="AF94" s="48">
        <f t="shared" si="54"/>
        <v>34282</v>
      </c>
      <c r="AG94" s="48">
        <f t="shared" si="54"/>
        <v>0</v>
      </c>
      <c r="AH94" s="48">
        <f t="shared" si="54"/>
        <v>34282</v>
      </c>
      <c r="AI94" s="48">
        <f t="shared" si="54"/>
        <v>0</v>
      </c>
      <c r="AJ94" s="48">
        <f t="shared" si="54"/>
        <v>0</v>
      </c>
      <c r="AK94" s="48">
        <f t="shared" si="54"/>
        <v>0</v>
      </c>
      <c r="AL94" s="48">
        <f t="shared" si="54"/>
        <v>0</v>
      </c>
      <c r="AM94" s="48">
        <f t="shared" si="54"/>
        <v>0</v>
      </c>
    </row>
    <row r="95" spans="1:40" ht="30" customHeight="1" x14ac:dyDescent="0.2">
      <c r="A95" s="58"/>
      <c r="B95" s="61" t="s">
        <v>87</v>
      </c>
      <c r="C95" s="105">
        <f>SUM('51_02'!C19)</f>
        <v>21500</v>
      </c>
      <c r="D95" s="105">
        <f>SUM('51_02'!D19)</f>
        <v>19769</v>
      </c>
      <c r="E95" s="105">
        <f>SUM('51_02'!E19)</f>
        <v>19700</v>
      </c>
      <c r="F95" s="105">
        <f>SUM('51_02'!F19)</f>
        <v>21500</v>
      </c>
      <c r="G95" s="105">
        <f>SUM('51_02'!G19)</f>
        <v>20500</v>
      </c>
      <c r="H95" s="105">
        <f>SUM('51_02'!H19)</f>
        <v>0</v>
      </c>
      <c r="I95" s="105">
        <f>SUM('51_02'!I19)</f>
        <v>21500</v>
      </c>
      <c r="J95" s="105">
        <f>SUM('51_02'!J19)</f>
        <v>0</v>
      </c>
      <c r="K95" s="105">
        <f>SUM('51_02'!K19)</f>
        <v>21500</v>
      </c>
      <c r="L95" s="105">
        <f>SUM('51_02'!L19)</f>
        <v>0</v>
      </c>
      <c r="M95" s="105">
        <f>SUM('51_02'!M19)</f>
        <v>21500</v>
      </c>
      <c r="N95" s="105">
        <f>SUM('51_02'!N19)</f>
        <v>0</v>
      </c>
      <c r="O95" s="105">
        <f>SUM('51_02'!O19)</f>
        <v>21500</v>
      </c>
      <c r="P95" s="105">
        <f>SUM('51_02'!P19)</f>
        <v>-331</v>
      </c>
      <c r="Q95" s="105">
        <f>SUM('51_02'!Q19)</f>
        <v>21169</v>
      </c>
      <c r="R95" s="105">
        <f>SUM('51_02'!R19)</f>
        <v>0</v>
      </c>
      <c r="S95" s="105">
        <f>SUM('51_02'!S19)</f>
        <v>21169</v>
      </c>
      <c r="T95" s="105">
        <f>SUM('51_02'!T19)</f>
        <v>0</v>
      </c>
      <c r="U95" s="105">
        <f>SUM('51_02'!U19)</f>
        <v>21169</v>
      </c>
      <c r="V95" s="105">
        <f>SUM('51_02'!V19)</f>
        <v>0</v>
      </c>
      <c r="W95" s="105">
        <f>SUM('51_02'!W19)</f>
        <v>21169</v>
      </c>
      <c r="X95" s="105">
        <f>SUM('51_02'!X19)</f>
        <v>0</v>
      </c>
      <c r="Y95" s="105">
        <f>SUM('51_02'!Y19)</f>
        <v>-50</v>
      </c>
      <c r="Z95" s="105">
        <f>SUM('51_02'!Z19)</f>
        <v>21119</v>
      </c>
      <c r="AA95" s="105">
        <f>SUM('51_02'!AA19)</f>
        <v>0</v>
      </c>
      <c r="AB95" s="105">
        <f>SUM('51_02'!AB19)</f>
        <v>21119</v>
      </c>
      <c r="AC95" s="105">
        <f>SUM('51_02'!AC19)</f>
        <v>-1350</v>
      </c>
      <c r="AD95" s="105">
        <f>SUM('51_02'!AD19)</f>
        <v>19769</v>
      </c>
      <c r="AE95" s="105">
        <f>SUM('51_02'!AE19)</f>
        <v>0</v>
      </c>
      <c r="AF95" s="105">
        <f>SUM('51_02'!AF19)</f>
        <v>19769</v>
      </c>
      <c r="AG95" s="105">
        <f>SUM('51_02'!AG19)</f>
        <v>0</v>
      </c>
      <c r="AH95" s="105">
        <f>SUM('51_02'!AH19)</f>
        <v>19769</v>
      </c>
      <c r="AI95" s="105">
        <f>SUM('51_02'!AI19)</f>
        <v>0</v>
      </c>
      <c r="AJ95" s="105">
        <f>SUM('51_02'!AJ19)</f>
        <v>0</v>
      </c>
      <c r="AK95" s="105">
        <f>SUM('51_02'!AK19)</f>
        <v>0</v>
      </c>
      <c r="AL95" s="105">
        <f>SUM('51_02'!AL19)</f>
        <v>0</v>
      </c>
      <c r="AM95" s="105">
        <f>SUM('51_02'!AM19)</f>
        <v>0</v>
      </c>
    </row>
    <row r="96" spans="1:40" ht="30" customHeight="1" x14ac:dyDescent="0.2">
      <c r="A96" s="58"/>
      <c r="B96" s="61" t="s">
        <v>88</v>
      </c>
      <c r="C96" s="105">
        <f>SUM('51_02'!C20)</f>
        <v>18363</v>
      </c>
      <c r="D96" s="105">
        <f>SUM('51_02'!D20)</f>
        <v>14513</v>
      </c>
      <c r="E96" s="105">
        <f>SUM('51_02'!E20)</f>
        <v>13590</v>
      </c>
      <c r="F96" s="105">
        <f>SUM('51_02'!F20)</f>
        <v>30000</v>
      </c>
      <c r="G96" s="105">
        <f>SUM('51_02'!G20)</f>
        <v>18990</v>
      </c>
      <c r="H96" s="105">
        <f>SUM('51_02'!H20)</f>
        <v>0</v>
      </c>
      <c r="I96" s="105">
        <f>SUM('51_02'!I20)</f>
        <v>18363</v>
      </c>
      <c r="J96" s="105">
        <f>SUM('51_02'!J20)</f>
        <v>0</v>
      </c>
      <c r="K96" s="105">
        <f>SUM('51_02'!K20)</f>
        <v>18363</v>
      </c>
      <c r="L96" s="105">
        <f>SUM('51_02'!L20)</f>
        <v>0</v>
      </c>
      <c r="M96" s="105">
        <f>SUM('51_02'!M20)</f>
        <v>18363</v>
      </c>
      <c r="N96" s="105">
        <f>SUM('51_02'!N20)</f>
        <v>0</v>
      </c>
      <c r="O96" s="105">
        <f>SUM('51_02'!O20)</f>
        <v>18363</v>
      </c>
      <c r="P96" s="105">
        <f>SUM('51_02'!P20)</f>
        <v>620</v>
      </c>
      <c r="Q96" s="105">
        <f>SUM('51_02'!Q20)</f>
        <v>18983</v>
      </c>
      <c r="R96" s="105">
        <f>SUM('51_02'!R20)</f>
        <v>0</v>
      </c>
      <c r="S96" s="105">
        <f>SUM('51_02'!S20)</f>
        <v>18983</v>
      </c>
      <c r="T96" s="105">
        <f>SUM('51_02'!T20)</f>
        <v>0</v>
      </c>
      <c r="U96" s="105">
        <f>SUM('51_02'!U20)</f>
        <v>18983</v>
      </c>
      <c r="V96" s="105">
        <f>SUM('51_02'!V20)</f>
        <v>-1470</v>
      </c>
      <c r="W96" s="105">
        <f>SUM('51_02'!W20)</f>
        <v>17513</v>
      </c>
      <c r="X96" s="105">
        <f>SUM('51_02'!X20)</f>
        <v>0</v>
      </c>
      <c r="Y96" s="105">
        <f>SUM('51_02'!Y20)</f>
        <v>0</v>
      </c>
      <c r="Z96" s="105">
        <f>SUM('51_02'!Z20)</f>
        <v>17513</v>
      </c>
      <c r="AA96" s="105">
        <f>SUM('51_02'!AA20)</f>
        <v>0</v>
      </c>
      <c r="AB96" s="105">
        <f>SUM('51_02'!AB20)</f>
        <v>17513</v>
      </c>
      <c r="AC96" s="105">
        <f>SUM('51_02'!AC20)</f>
        <v>-3000</v>
      </c>
      <c r="AD96" s="105">
        <f>SUM('51_02'!AD20)</f>
        <v>14513</v>
      </c>
      <c r="AE96" s="105">
        <f>SUM('51_02'!AE20)</f>
        <v>0</v>
      </c>
      <c r="AF96" s="105">
        <f>SUM('51_02'!AF20)</f>
        <v>14513</v>
      </c>
      <c r="AG96" s="105">
        <f>SUM('51_02'!AG20)</f>
        <v>0</v>
      </c>
      <c r="AH96" s="105">
        <f>SUM('51_02'!AH20)</f>
        <v>14513</v>
      </c>
      <c r="AI96" s="105">
        <f>SUM('51_02'!AI20)</f>
        <v>0</v>
      </c>
      <c r="AJ96" s="105">
        <f>SUM('51_02'!AJ20)</f>
        <v>0</v>
      </c>
      <c r="AK96" s="105">
        <f>SUM('51_02'!AK20)</f>
        <v>0</v>
      </c>
      <c r="AL96" s="105">
        <f>SUM('51_02'!AL20)</f>
        <v>0</v>
      </c>
      <c r="AM96" s="105">
        <f>SUM('51_02'!AM20)</f>
        <v>0</v>
      </c>
    </row>
    <row r="97" spans="1:40" ht="30" customHeight="1" x14ac:dyDescent="0.2">
      <c r="A97" s="58"/>
      <c r="B97" s="106" t="s">
        <v>96</v>
      </c>
      <c r="C97" s="105">
        <f>SUM('51_02'!C21)</f>
        <v>0</v>
      </c>
      <c r="D97" s="105">
        <f>SUM('51_02'!D21)</f>
        <v>0</v>
      </c>
      <c r="E97" s="105">
        <f>SUM('51_02'!E21)</f>
        <v>-46</v>
      </c>
      <c r="F97" s="105">
        <f>SUM('51_02'!F21)</f>
        <v>0</v>
      </c>
      <c r="G97" s="105">
        <f>SUM('51_02'!G21)</f>
        <v>0</v>
      </c>
      <c r="H97" s="105">
        <f>SUM('51_02'!H21)</f>
        <v>0</v>
      </c>
      <c r="I97" s="105">
        <f>SUM('51_02'!I21)</f>
        <v>0</v>
      </c>
      <c r="J97" s="105">
        <f>SUM('51_02'!J21)</f>
        <v>0</v>
      </c>
      <c r="K97" s="105">
        <f>SUM('51_02'!K21)</f>
        <v>0</v>
      </c>
      <c r="L97" s="105">
        <f>SUM('51_02'!L21)</f>
        <v>0</v>
      </c>
      <c r="M97" s="105">
        <f>SUM('51_02'!M21)</f>
        <v>0</v>
      </c>
      <c r="N97" s="105">
        <f>SUM('51_02'!N21)</f>
        <v>0</v>
      </c>
      <c r="O97" s="105">
        <f>SUM('51_02'!O21)</f>
        <v>0</v>
      </c>
      <c r="P97" s="105">
        <f>SUM('51_02'!P21)</f>
        <v>0</v>
      </c>
      <c r="Q97" s="105">
        <f>SUM('51_02'!Q21)</f>
        <v>0</v>
      </c>
      <c r="R97" s="105">
        <f>SUM('51_02'!R21)</f>
        <v>0</v>
      </c>
      <c r="S97" s="105">
        <f>SUM('51_02'!S21)</f>
        <v>0</v>
      </c>
      <c r="T97" s="105">
        <f>SUM('51_02'!T21)</f>
        <v>0</v>
      </c>
      <c r="U97" s="105">
        <f>SUM('51_02'!U21)</f>
        <v>0</v>
      </c>
      <c r="V97" s="105">
        <f>SUM('51_02'!V21)</f>
        <v>0</v>
      </c>
      <c r="W97" s="105">
        <f>SUM('51_02'!W21)</f>
        <v>0</v>
      </c>
      <c r="X97" s="105">
        <f>SUM('51_02'!X21)</f>
        <v>0</v>
      </c>
      <c r="Y97" s="105">
        <f>SUM('51_02'!Y21)</f>
        <v>0</v>
      </c>
      <c r="Z97" s="105">
        <f>SUM('51_02'!Z21)</f>
        <v>0</v>
      </c>
      <c r="AA97" s="105">
        <f>SUM('51_02'!AA21)</f>
        <v>0</v>
      </c>
      <c r="AB97" s="105">
        <f>SUM('51_02'!AB21)</f>
        <v>0</v>
      </c>
      <c r="AC97" s="105">
        <f>SUM('51_02'!AC21)</f>
        <v>0</v>
      </c>
      <c r="AD97" s="105">
        <f>SUM('51_02'!AD21)</f>
        <v>0</v>
      </c>
      <c r="AE97" s="105">
        <f>SUM('51_02'!AE21)</f>
        <v>0</v>
      </c>
      <c r="AF97" s="105">
        <f>SUM('51_02'!AF21)</f>
        <v>0</v>
      </c>
      <c r="AG97" s="105">
        <f>SUM('51_02'!AG21)</f>
        <v>0</v>
      </c>
      <c r="AH97" s="105">
        <f>SUM('51_02'!AH21)</f>
        <v>0</v>
      </c>
      <c r="AI97" s="105">
        <f>SUM('51_02'!AI21)</f>
        <v>0</v>
      </c>
      <c r="AJ97" s="105">
        <f>SUM('51_02'!AJ21)</f>
        <v>0</v>
      </c>
      <c r="AK97" s="105">
        <f>SUM('51_02'!AK21)</f>
        <v>0</v>
      </c>
      <c r="AL97" s="105">
        <f>SUM('51_02'!AL21)</f>
        <v>0</v>
      </c>
      <c r="AM97" s="105">
        <f>SUM('51_02'!AM21)</f>
        <v>0</v>
      </c>
    </row>
    <row r="98" spans="1:40" ht="30" customHeight="1" x14ac:dyDescent="0.2">
      <c r="A98" s="58"/>
      <c r="B98" s="107" t="s">
        <v>105</v>
      </c>
      <c r="C98" s="108">
        <f>SUM(C101+C99+C100)</f>
        <v>3494</v>
      </c>
      <c r="D98" s="108">
        <f t="shared" ref="D98:AM98" si="55">SUM(D101+D99+D100)</f>
        <v>3801</v>
      </c>
      <c r="E98" s="108">
        <f t="shared" si="55"/>
        <v>3434</v>
      </c>
      <c r="F98" s="108">
        <f t="shared" si="55"/>
        <v>1552</v>
      </c>
      <c r="G98" s="108">
        <f t="shared" si="55"/>
        <v>8055</v>
      </c>
      <c r="H98" s="108">
        <f t="shared" si="55"/>
        <v>0</v>
      </c>
      <c r="I98" s="108">
        <f t="shared" si="55"/>
        <v>3494</v>
      </c>
      <c r="J98" s="108">
        <f t="shared" si="55"/>
        <v>0</v>
      </c>
      <c r="K98" s="108">
        <f t="shared" si="55"/>
        <v>3494</v>
      </c>
      <c r="L98" s="108">
        <f t="shared" si="55"/>
        <v>1500</v>
      </c>
      <c r="M98" s="108">
        <f t="shared" si="55"/>
        <v>4994</v>
      </c>
      <c r="N98" s="108">
        <f t="shared" si="55"/>
        <v>0</v>
      </c>
      <c r="O98" s="108">
        <f t="shared" si="55"/>
        <v>4994</v>
      </c>
      <c r="P98" s="108">
        <f t="shared" si="55"/>
        <v>-363</v>
      </c>
      <c r="Q98" s="108">
        <f t="shared" si="55"/>
        <v>4631</v>
      </c>
      <c r="R98" s="108">
        <f t="shared" si="55"/>
        <v>9</v>
      </c>
      <c r="S98" s="108">
        <f t="shared" si="55"/>
        <v>4640</v>
      </c>
      <c r="T98" s="108">
        <f t="shared" si="55"/>
        <v>0</v>
      </c>
      <c r="U98" s="108">
        <f t="shared" si="55"/>
        <v>4640</v>
      </c>
      <c r="V98" s="108">
        <f t="shared" si="55"/>
        <v>226</v>
      </c>
      <c r="W98" s="108">
        <f t="shared" si="55"/>
        <v>4866</v>
      </c>
      <c r="X98" s="108">
        <f t="shared" si="55"/>
        <v>0</v>
      </c>
      <c r="Y98" s="108">
        <f t="shared" si="55"/>
        <v>0</v>
      </c>
      <c r="Z98" s="108">
        <f t="shared" si="55"/>
        <v>4866</v>
      </c>
      <c r="AA98" s="108">
        <f t="shared" si="55"/>
        <v>0</v>
      </c>
      <c r="AB98" s="108">
        <f t="shared" si="55"/>
        <v>4866</v>
      </c>
      <c r="AC98" s="108">
        <f t="shared" si="55"/>
        <v>-1065</v>
      </c>
      <c r="AD98" s="108">
        <f t="shared" si="55"/>
        <v>3801</v>
      </c>
      <c r="AE98" s="108">
        <f t="shared" si="55"/>
        <v>0</v>
      </c>
      <c r="AF98" s="108">
        <f t="shared" si="55"/>
        <v>3721</v>
      </c>
      <c r="AG98" s="108">
        <f t="shared" si="55"/>
        <v>0</v>
      </c>
      <c r="AH98" s="108">
        <f t="shared" si="55"/>
        <v>3721</v>
      </c>
      <c r="AI98" s="108">
        <f t="shared" si="55"/>
        <v>0</v>
      </c>
      <c r="AJ98" s="108">
        <f t="shared" si="55"/>
        <v>0</v>
      </c>
      <c r="AK98" s="108">
        <f t="shared" si="55"/>
        <v>0</v>
      </c>
      <c r="AL98" s="108">
        <f t="shared" si="55"/>
        <v>0</v>
      </c>
      <c r="AM98" s="108">
        <f t="shared" si="55"/>
        <v>0</v>
      </c>
      <c r="AN98" s="109"/>
    </row>
    <row r="99" spans="1:40" ht="30" customHeight="1" x14ac:dyDescent="0.2">
      <c r="A99" s="58"/>
      <c r="B99" s="106" t="s">
        <v>106</v>
      </c>
      <c r="C99" s="105">
        <f>SUM('51_02'!C23)</f>
        <v>20</v>
      </c>
      <c r="D99" s="105">
        <f>SUM('51_02'!D23)</f>
        <v>80</v>
      </c>
      <c r="E99" s="105">
        <f>SUM('51_02'!E23)</f>
        <v>0</v>
      </c>
      <c r="F99" s="105">
        <f>SUM('51_02'!F23)</f>
        <v>0</v>
      </c>
      <c r="G99" s="105">
        <f>SUM('51_02'!G23)</f>
        <v>0</v>
      </c>
      <c r="H99" s="105">
        <f>SUM('51_02'!H23)</f>
        <v>0</v>
      </c>
      <c r="I99" s="105">
        <f>SUM('51_02'!I23)</f>
        <v>20</v>
      </c>
      <c r="J99" s="105">
        <f>SUM('51_02'!J23)</f>
        <v>0</v>
      </c>
      <c r="K99" s="105">
        <f>SUM('51_02'!K23)</f>
        <v>20</v>
      </c>
      <c r="L99" s="105">
        <f>SUM('51_02'!L23)</f>
        <v>0</v>
      </c>
      <c r="M99" s="105">
        <f>SUM('51_02'!M23)</f>
        <v>20</v>
      </c>
      <c r="N99" s="105">
        <f>SUM('51_02'!N23)</f>
        <v>0</v>
      </c>
      <c r="O99" s="105">
        <f>SUM('51_02'!O23)</f>
        <v>20</v>
      </c>
      <c r="P99" s="105">
        <f>SUM('51_02'!P23)</f>
        <v>0</v>
      </c>
      <c r="Q99" s="105">
        <f>SUM('51_02'!Q23)</f>
        <v>20</v>
      </c>
      <c r="R99" s="105">
        <f>SUM('51_02'!R23)</f>
        <v>0</v>
      </c>
      <c r="S99" s="105">
        <f>SUM('51_02'!S23)</f>
        <v>20</v>
      </c>
      <c r="T99" s="105">
        <f>SUM('51_02'!T23)</f>
        <v>0</v>
      </c>
      <c r="U99" s="105">
        <f>SUM('51_02'!U23)</f>
        <v>20</v>
      </c>
      <c r="V99" s="105">
        <f>SUM('51_02'!V23)</f>
        <v>60</v>
      </c>
      <c r="W99" s="105">
        <f>SUM('51_02'!W23)</f>
        <v>80</v>
      </c>
      <c r="X99" s="105">
        <f>SUM('51_02'!X23)</f>
        <v>0</v>
      </c>
      <c r="Y99" s="105">
        <f>SUM('51_02'!Y23)</f>
        <v>0</v>
      </c>
      <c r="Z99" s="105">
        <f>SUM('51_02'!Z23)</f>
        <v>80</v>
      </c>
      <c r="AA99" s="105">
        <f>SUM('51_02'!AA23)</f>
        <v>0</v>
      </c>
      <c r="AB99" s="105">
        <f>SUM('51_02'!AB23)</f>
        <v>80</v>
      </c>
      <c r="AC99" s="105">
        <f>SUM('51_02'!AC23)</f>
        <v>0</v>
      </c>
      <c r="AD99" s="105">
        <f>SUM('51_02'!AD23)</f>
        <v>80</v>
      </c>
      <c r="AE99" s="105">
        <f>SUM('51_02'!AE23)</f>
        <v>0</v>
      </c>
      <c r="AF99" s="105">
        <f>SUM('51_02'!AF23)</f>
        <v>0</v>
      </c>
      <c r="AG99" s="105">
        <f>SUM('51_02'!AG23)</f>
        <v>0</v>
      </c>
      <c r="AH99" s="105">
        <f>SUM('51_02'!AH23)</f>
        <v>0</v>
      </c>
      <c r="AI99" s="105">
        <f>SUM('51_02'!AI23)</f>
        <v>0</v>
      </c>
      <c r="AJ99" s="105">
        <f>SUM('51_02'!AJ23)</f>
        <v>0</v>
      </c>
      <c r="AK99" s="105">
        <f>SUM('51_02'!AK23)</f>
        <v>0</v>
      </c>
      <c r="AL99" s="105">
        <f>SUM('51_02'!AL23)</f>
        <v>0</v>
      </c>
      <c r="AM99" s="105">
        <f>SUM('51_02'!AM23)</f>
        <v>0</v>
      </c>
      <c r="AN99" s="110"/>
    </row>
    <row r="100" spans="1:40" ht="30" customHeight="1" x14ac:dyDescent="0.2">
      <c r="A100" s="58"/>
      <c r="B100" s="111" t="s">
        <v>107</v>
      </c>
      <c r="C100" s="105">
        <f>SUM('51_02'!C24)</f>
        <v>0</v>
      </c>
      <c r="D100" s="105">
        <f>SUM('51_02'!D24)</f>
        <v>0</v>
      </c>
      <c r="E100" s="105">
        <f>SUM('51_02'!E24)</f>
        <v>0</v>
      </c>
      <c r="F100" s="105">
        <f>SUM('51_02'!F24)</f>
        <v>2</v>
      </c>
      <c r="G100" s="105">
        <f>SUM('51_02'!G24)</f>
        <v>2</v>
      </c>
      <c r="H100" s="105">
        <f>SUM('51_02'!H24)</f>
        <v>0</v>
      </c>
      <c r="I100" s="105">
        <f>SUM('51_02'!I24)</f>
        <v>0</v>
      </c>
      <c r="J100" s="105">
        <f>SUM('51_02'!J24)</f>
        <v>0</v>
      </c>
      <c r="K100" s="105">
        <f>SUM('51_02'!K24)</f>
        <v>0</v>
      </c>
      <c r="L100" s="105">
        <f>SUM('51_02'!L24)</f>
        <v>0</v>
      </c>
      <c r="M100" s="105">
        <f>SUM('51_02'!M24)</f>
        <v>0</v>
      </c>
      <c r="N100" s="105">
        <f>SUM('51_02'!N24)</f>
        <v>0</v>
      </c>
      <c r="O100" s="105">
        <f>SUM('51_02'!O24)</f>
        <v>0</v>
      </c>
      <c r="P100" s="105">
        <f>SUM('51_02'!P24)</f>
        <v>0</v>
      </c>
      <c r="Q100" s="105">
        <f>SUM('51_02'!Q24)</f>
        <v>0</v>
      </c>
      <c r="R100" s="105">
        <f>SUM('51_02'!R24)</f>
        <v>0</v>
      </c>
      <c r="S100" s="105">
        <f>SUM('51_02'!S24)</f>
        <v>0</v>
      </c>
      <c r="T100" s="105">
        <f>SUM('51_02'!T24)</f>
        <v>0</v>
      </c>
      <c r="U100" s="105">
        <f>SUM('51_02'!U24)</f>
        <v>0</v>
      </c>
      <c r="V100" s="105">
        <f>SUM('51_02'!V24)</f>
        <v>0</v>
      </c>
      <c r="W100" s="105">
        <f>SUM('51_02'!W24)</f>
        <v>0</v>
      </c>
      <c r="X100" s="105">
        <f>SUM('51_02'!X24)</f>
        <v>0</v>
      </c>
      <c r="Y100" s="105">
        <f>SUM('51_02'!Y24)</f>
        <v>0</v>
      </c>
      <c r="Z100" s="105">
        <f>SUM('51_02'!Z24)</f>
        <v>0</v>
      </c>
      <c r="AA100" s="105">
        <f>SUM('51_02'!AA24)</f>
        <v>0</v>
      </c>
      <c r="AB100" s="105">
        <f>SUM('51_02'!AB24)</f>
        <v>0</v>
      </c>
      <c r="AC100" s="105">
        <f>SUM('51_02'!AC24)</f>
        <v>0</v>
      </c>
      <c r="AD100" s="105">
        <f>SUM('51_02'!AD24)</f>
        <v>0</v>
      </c>
      <c r="AE100" s="105">
        <f>SUM('51_02'!AE24)</f>
        <v>0</v>
      </c>
      <c r="AF100" s="105">
        <f>SUM('51_02'!AF24)</f>
        <v>0</v>
      </c>
      <c r="AG100" s="105">
        <f>SUM('51_02'!AG24)</f>
        <v>0</v>
      </c>
      <c r="AH100" s="105">
        <f>SUM('51_02'!AH24)</f>
        <v>0</v>
      </c>
      <c r="AI100" s="105">
        <f>SUM('51_02'!AI24)</f>
        <v>0</v>
      </c>
      <c r="AJ100" s="105">
        <f>SUM('51_02'!AJ24)</f>
        <v>0</v>
      </c>
      <c r="AK100" s="105">
        <f>SUM('51_02'!AK24)</f>
        <v>0</v>
      </c>
      <c r="AL100" s="105">
        <f>SUM('51_02'!AL24)</f>
        <v>0</v>
      </c>
      <c r="AM100" s="105">
        <f>SUM('51_02'!AM24)</f>
        <v>0</v>
      </c>
      <c r="AN100" s="112"/>
    </row>
    <row r="101" spans="1:40" ht="30" customHeight="1" x14ac:dyDescent="0.2">
      <c r="A101" s="61"/>
      <c r="B101" s="61" t="s">
        <v>101</v>
      </c>
      <c r="C101" s="105">
        <f>SUM('51_02'!C25)</f>
        <v>3474</v>
      </c>
      <c r="D101" s="105">
        <f>SUM('51_02'!D25)</f>
        <v>3721</v>
      </c>
      <c r="E101" s="105">
        <f>SUM('51_02'!E25)</f>
        <v>3434</v>
      </c>
      <c r="F101" s="105">
        <f>SUM('51_02'!F25)</f>
        <v>1550</v>
      </c>
      <c r="G101" s="105">
        <f>SUM('51_02'!G25)</f>
        <v>8053</v>
      </c>
      <c r="H101" s="105">
        <f>SUM('51_02'!H25)</f>
        <v>0</v>
      </c>
      <c r="I101" s="105">
        <f>SUM('51_02'!I25)</f>
        <v>3474</v>
      </c>
      <c r="J101" s="105">
        <f>SUM('51_02'!J25)</f>
        <v>0</v>
      </c>
      <c r="K101" s="105">
        <f>SUM('51_02'!K25)</f>
        <v>3474</v>
      </c>
      <c r="L101" s="105">
        <f>SUM('51_02'!L25)</f>
        <v>1500</v>
      </c>
      <c r="M101" s="105">
        <f>SUM('51_02'!M25)</f>
        <v>4974</v>
      </c>
      <c r="N101" s="105">
        <f>SUM('51_02'!N25)</f>
        <v>0</v>
      </c>
      <c r="O101" s="105">
        <f>SUM('51_02'!O25)</f>
        <v>4974</v>
      </c>
      <c r="P101" s="105">
        <f>SUM('51_02'!P25)</f>
        <v>-363</v>
      </c>
      <c r="Q101" s="105">
        <f>SUM('51_02'!Q25)</f>
        <v>4611</v>
      </c>
      <c r="R101" s="105">
        <f>SUM('51_02'!R25)</f>
        <v>9</v>
      </c>
      <c r="S101" s="105">
        <f>SUM('51_02'!S25)</f>
        <v>4620</v>
      </c>
      <c r="T101" s="105">
        <f>SUM('51_02'!T25)</f>
        <v>0</v>
      </c>
      <c r="U101" s="105">
        <f>SUM('51_02'!U25)</f>
        <v>4620</v>
      </c>
      <c r="V101" s="105">
        <f>SUM('51_02'!V25)</f>
        <v>166</v>
      </c>
      <c r="W101" s="105">
        <f>SUM('51_02'!W25)</f>
        <v>4786</v>
      </c>
      <c r="X101" s="105">
        <f>SUM('51_02'!X25)</f>
        <v>0</v>
      </c>
      <c r="Y101" s="105">
        <f>SUM('51_02'!Y25)</f>
        <v>0</v>
      </c>
      <c r="Z101" s="105">
        <f>SUM('51_02'!Z25)</f>
        <v>4786</v>
      </c>
      <c r="AA101" s="105">
        <f>SUM('51_02'!AA25)</f>
        <v>0</v>
      </c>
      <c r="AB101" s="105">
        <f>SUM('51_02'!AB25)</f>
        <v>4786</v>
      </c>
      <c r="AC101" s="105">
        <f>SUM('51_02'!AC25)</f>
        <v>-1065</v>
      </c>
      <c r="AD101" s="105">
        <f>SUM('51_02'!AD25)</f>
        <v>3721</v>
      </c>
      <c r="AE101" s="105">
        <f>SUM('51_02'!AE25)</f>
        <v>0</v>
      </c>
      <c r="AF101" s="105">
        <f>SUM('51_02'!AF25)</f>
        <v>3721</v>
      </c>
      <c r="AG101" s="105">
        <f>SUM('51_02'!AG25)</f>
        <v>0</v>
      </c>
      <c r="AH101" s="105">
        <f>SUM('51_02'!AH25)</f>
        <v>3721</v>
      </c>
      <c r="AI101" s="105">
        <f>SUM('51_02'!AI25)</f>
        <v>0</v>
      </c>
      <c r="AJ101" s="105">
        <f>SUM('51_02'!AJ25)</f>
        <v>0</v>
      </c>
      <c r="AK101" s="105">
        <f>SUM('51_02'!AK25)</f>
        <v>0</v>
      </c>
      <c r="AL101" s="105">
        <f>SUM('51_02'!AL25)</f>
        <v>0</v>
      </c>
      <c r="AM101" s="105">
        <f>SUM('51_02'!AM25)</f>
        <v>0</v>
      </c>
    </row>
    <row r="102" spans="1:40" ht="27" hidden="1" customHeight="1" x14ac:dyDescent="0.45">
      <c r="A102" s="58"/>
      <c r="B102" s="113" t="s">
        <v>96</v>
      </c>
      <c r="C102" s="106"/>
      <c r="D102" s="106"/>
      <c r="E102" s="114"/>
      <c r="F102" s="115"/>
      <c r="G102" s="116"/>
      <c r="H102" s="114"/>
      <c r="I102" s="114"/>
      <c r="J102" s="114"/>
      <c r="K102" s="115"/>
      <c r="L102" s="114"/>
      <c r="M102" s="114"/>
      <c r="N102" s="115"/>
      <c r="O102" s="114"/>
      <c r="P102" s="115"/>
      <c r="Q102" s="114"/>
      <c r="R102" s="115"/>
      <c r="S102" s="114"/>
      <c r="T102" s="115"/>
      <c r="U102" s="114"/>
      <c r="V102" s="115"/>
      <c r="W102" s="114"/>
      <c r="X102" s="115"/>
      <c r="Y102" s="116"/>
      <c r="Z102" s="114"/>
      <c r="AA102" s="115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4"/>
      <c r="AL102" s="117"/>
      <c r="AM102" s="118"/>
    </row>
    <row r="103" spans="1:40" ht="43.5" customHeight="1" x14ac:dyDescent="0.2">
      <c r="A103" s="27" t="s">
        <v>108</v>
      </c>
      <c r="B103" s="119" t="s">
        <v>109</v>
      </c>
      <c r="C103" s="46">
        <f>SUM(C104+C108)</f>
        <v>1594</v>
      </c>
      <c r="D103" s="46">
        <f t="shared" ref="D103:AM103" si="56">SUM(D104+D108)</f>
        <v>1644</v>
      </c>
      <c r="E103" s="46">
        <f t="shared" si="56"/>
        <v>1380</v>
      </c>
      <c r="F103" s="46">
        <f t="shared" si="56"/>
        <v>1900</v>
      </c>
      <c r="G103" s="46">
        <f t="shared" si="56"/>
        <v>1500</v>
      </c>
      <c r="H103" s="46">
        <f t="shared" si="56"/>
        <v>0</v>
      </c>
      <c r="I103" s="46">
        <f t="shared" si="56"/>
        <v>1594</v>
      </c>
      <c r="J103" s="46">
        <f t="shared" si="56"/>
        <v>0</v>
      </c>
      <c r="K103" s="46">
        <f t="shared" si="56"/>
        <v>1594</v>
      </c>
      <c r="L103" s="46">
        <f t="shared" si="56"/>
        <v>0</v>
      </c>
      <c r="M103" s="46">
        <f t="shared" si="56"/>
        <v>1594</v>
      </c>
      <c r="N103" s="46">
        <f t="shared" si="56"/>
        <v>0</v>
      </c>
      <c r="O103" s="46">
        <f t="shared" si="56"/>
        <v>1594</v>
      </c>
      <c r="P103" s="46">
        <f t="shared" si="56"/>
        <v>0</v>
      </c>
      <c r="Q103" s="46">
        <f t="shared" si="56"/>
        <v>1594</v>
      </c>
      <c r="R103" s="46">
        <f t="shared" si="56"/>
        <v>0</v>
      </c>
      <c r="S103" s="46">
        <f t="shared" si="56"/>
        <v>1594</v>
      </c>
      <c r="T103" s="46">
        <f t="shared" si="56"/>
        <v>0</v>
      </c>
      <c r="U103" s="46">
        <f t="shared" si="56"/>
        <v>1594</v>
      </c>
      <c r="V103" s="46">
        <f t="shared" si="56"/>
        <v>0</v>
      </c>
      <c r="W103" s="46">
        <f t="shared" si="56"/>
        <v>1594</v>
      </c>
      <c r="X103" s="46">
        <f t="shared" si="56"/>
        <v>0</v>
      </c>
      <c r="Y103" s="46">
        <f t="shared" si="56"/>
        <v>50</v>
      </c>
      <c r="Z103" s="46">
        <f t="shared" si="56"/>
        <v>1644</v>
      </c>
      <c r="AA103" s="46">
        <f t="shared" si="56"/>
        <v>0</v>
      </c>
      <c r="AB103" s="46">
        <f t="shared" si="56"/>
        <v>1644</v>
      </c>
      <c r="AC103" s="46">
        <f t="shared" si="56"/>
        <v>0</v>
      </c>
      <c r="AD103" s="46">
        <f t="shared" si="56"/>
        <v>1644</v>
      </c>
      <c r="AE103" s="46">
        <f t="shared" si="56"/>
        <v>0</v>
      </c>
      <c r="AF103" s="46">
        <f t="shared" si="56"/>
        <v>1644</v>
      </c>
      <c r="AG103" s="46">
        <f t="shared" si="56"/>
        <v>0</v>
      </c>
      <c r="AH103" s="46">
        <f t="shared" si="56"/>
        <v>1644</v>
      </c>
      <c r="AI103" s="46">
        <f t="shared" si="56"/>
        <v>0</v>
      </c>
      <c r="AJ103" s="46">
        <f t="shared" si="56"/>
        <v>1644</v>
      </c>
      <c r="AK103" s="46">
        <f t="shared" si="56"/>
        <v>0</v>
      </c>
      <c r="AL103" s="46">
        <f t="shared" si="56"/>
        <v>0</v>
      </c>
      <c r="AM103" s="46">
        <f t="shared" si="56"/>
        <v>0</v>
      </c>
      <c r="AN103" s="120"/>
    </row>
    <row r="104" spans="1:40" ht="33" customHeight="1" x14ac:dyDescent="0.2">
      <c r="A104" s="27"/>
      <c r="B104" s="62" t="s">
        <v>110</v>
      </c>
      <c r="C104" s="47">
        <f t="shared" ref="C104:AM104" si="57">SUM(C105+C106+C107)</f>
        <v>1594</v>
      </c>
      <c r="D104" s="47">
        <f t="shared" si="57"/>
        <v>1644</v>
      </c>
      <c r="E104" s="47">
        <f t="shared" si="57"/>
        <v>1380</v>
      </c>
      <c r="F104" s="47">
        <f t="shared" si="57"/>
        <v>1900</v>
      </c>
      <c r="G104" s="47">
        <f t="shared" si="57"/>
        <v>1500</v>
      </c>
      <c r="H104" s="47">
        <f t="shared" si="57"/>
        <v>0</v>
      </c>
      <c r="I104" s="47">
        <f t="shared" si="57"/>
        <v>1594</v>
      </c>
      <c r="J104" s="47">
        <f t="shared" si="57"/>
        <v>0</v>
      </c>
      <c r="K104" s="47">
        <f t="shared" si="57"/>
        <v>1594</v>
      </c>
      <c r="L104" s="47">
        <f t="shared" si="57"/>
        <v>0</v>
      </c>
      <c r="M104" s="47">
        <f t="shared" si="57"/>
        <v>1594</v>
      </c>
      <c r="N104" s="47">
        <f t="shared" si="57"/>
        <v>0</v>
      </c>
      <c r="O104" s="47">
        <f t="shared" si="57"/>
        <v>1594</v>
      </c>
      <c r="P104" s="47">
        <f t="shared" si="57"/>
        <v>0</v>
      </c>
      <c r="Q104" s="47">
        <f t="shared" si="57"/>
        <v>1594</v>
      </c>
      <c r="R104" s="47">
        <f t="shared" si="57"/>
        <v>0</v>
      </c>
      <c r="S104" s="47">
        <f t="shared" si="57"/>
        <v>1594</v>
      </c>
      <c r="T104" s="47">
        <f t="shared" si="57"/>
        <v>0</v>
      </c>
      <c r="U104" s="47">
        <f t="shared" si="57"/>
        <v>1594</v>
      </c>
      <c r="V104" s="47">
        <f t="shared" si="57"/>
        <v>0</v>
      </c>
      <c r="W104" s="47">
        <f t="shared" si="57"/>
        <v>1594</v>
      </c>
      <c r="X104" s="47">
        <f t="shared" si="57"/>
        <v>0</v>
      </c>
      <c r="Y104" s="47">
        <f t="shared" si="57"/>
        <v>50</v>
      </c>
      <c r="Z104" s="47">
        <f t="shared" si="57"/>
        <v>1644</v>
      </c>
      <c r="AA104" s="47">
        <f t="shared" si="57"/>
        <v>0</v>
      </c>
      <c r="AB104" s="47">
        <f t="shared" si="57"/>
        <v>1644</v>
      </c>
      <c r="AC104" s="47">
        <f t="shared" si="57"/>
        <v>0</v>
      </c>
      <c r="AD104" s="47">
        <f t="shared" si="57"/>
        <v>1644</v>
      </c>
      <c r="AE104" s="47">
        <f t="shared" si="57"/>
        <v>0</v>
      </c>
      <c r="AF104" s="47">
        <f t="shared" si="57"/>
        <v>1644</v>
      </c>
      <c r="AG104" s="47">
        <f t="shared" si="57"/>
        <v>0</v>
      </c>
      <c r="AH104" s="47">
        <f t="shared" si="57"/>
        <v>1644</v>
      </c>
      <c r="AI104" s="47">
        <f t="shared" si="57"/>
        <v>0</v>
      </c>
      <c r="AJ104" s="47">
        <f t="shared" si="57"/>
        <v>1644</v>
      </c>
      <c r="AK104" s="47">
        <f t="shared" si="57"/>
        <v>0</v>
      </c>
      <c r="AL104" s="47">
        <f t="shared" si="57"/>
        <v>0</v>
      </c>
      <c r="AM104" s="47">
        <f t="shared" si="57"/>
        <v>0</v>
      </c>
    </row>
    <row r="105" spans="1:40" ht="33" customHeight="1" x14ac:dyDescent="0.2">
      <c r="A105" s="27"/>
      <c r="B105" s="61" t="s">
        <v>87</v>
      </c>
      <c r="C105" s="114">
        <f>SUM('54_02'!C19)</f>
        <v>1100</v>
      </c>
      <c r="D105" s="114">
        <f>SUM('54_02'!D19)</f>
        <v>1150</v>
      </c>
      <c r="E105" s="114">
        <f>SUM('54_02'!E19)</f>
        <v>1139</v>
      </c>
      <c r="F105" s="114">
        <f>SUM('54_02'!F19)</f>
        <v>1500</v>
      </c>
      <c r="G105" s="114">
        <f>SUM('54_02'!G19)</f>
        <v>1250</v>
      </c>
      <c r="H105" s="114">
        <f>SUM('54_02'!H19)</f>
        <v>0</v>
      </c>
      <c r="I105" s="114">
        <f>SUM('54_02'!I19)</f>
        <v>1100</v>
      </c>
      <c r="J105" s="114">
        <f>SUM('54_02'!J19)</f>
        <v>0</v>
      </c>
      <c r="K105" s="114">
        <f>SUM('54_02'!K19)</f>
        <v>1100</v>
      </c>
      <c r="L105" s="114">
        <f>SUM('54_02'!L19)</f>
        <v>0</v>
      </c>
      <c r="M105" s="114">
        <f>SUM('54_02'!M19)</f>
        <v>1100</v>
      </c>
      <c r="N105" s="114">
        <f>SUM('54_02'!N19)</f>
        <v>0</v>
      </c>
      <c r="O105" s="114">
        <f>SUM('54_02'!O19)</f>
        <v>1100</v>
      </c>
      <c r="P105" s="114">
        <f>SUM('54_02'!P19)</f>
        <v>0</v>
      </c>
      <c r="Q105" s="114">
        <f>SUM('54_02'!Q19)</f>
        <v>1100</v>
      </c>
      <c r="R105" s="114">
        <f>SUM('54_02'!R19)</f>
        <v>0</v>
      </c>
      <c r="S105" s="114">
        <f>SUM('54_02'!S19)</f>
        <v>1100</v>
      </c>
      <c r="T105" s="114">
        <f>SUM('54_02'!T19)</f>
        <v>0</v>
      </c>
      <c r="U105" s="114">
        <f>SUM('54_02'!U19)</f>
        <v>1100</v>
      </c>
      <c r="V105" s="114">
        <f>SUM('54_02'!V19)</f>
        <v>0</v>
      </c>
      <c r="W105" s="114">
        <f>SUM('54_02'!W19)</f>
        <v>1100</v>
      </c>
      <c r="X105" s="114">
        <f>SUM('54_02'!X19)</f>
        <v>0</v>
      </c>
      <c r="Y105" s="114">
        <f>SUM('54_02'!Y19)</f>
        <v>50</v>
      </c>
      <c r="Z105" s="114">
        <f>SUM('54_02'!Z19)</f>
        <v>1150</v>
      </c>
      <c r="AA105" s="114">
        <f>SUM('54_02'!AA19)</f>
        <v>0</v>
      </c>
      <c r="AB105" s="114">
        <f>SUM('54_02'!AB19)</f>
        <v>1150</v>
      </c>
      <c r="AC105" s="114">
        <f>SUM('54_02'!AC19)</f>
        <v>0</v>
      </c>
      <c r="AD105" s="114">
        <f>SUM('54_02'!AD19)</f>
        <v>1150</v>
      </c>
      <c r="AE105" s="114">
        <f>SUM('54_02'!AE19)</f>
        <v>0</v>
      </c>
      <c r="AF105" s="114">
        <f>SUM('54_02'!AF19)</f>
        <v>1150</v>
      </c>
      <c r="AG105" s="114">
        <f>SUM('54_02'!AG19)</f>
        <v>0</v>
      </c>
      <c r="AH105" s="114">
        <f>SUM('54_02'!AH19)</f>
        <v>1150</v>
      </c>
      <c r="AI105" s="114">
        <f>SUM('54_02'!AI19)</f>
        <v>0</v>
      </c>
      <c r="AJ105" s="114">
        <f>SUM('54_02'!AJ19)</f>
        <v>1150</v>
      </c>
      <c r="AK105" s="114">
        <f>SUM('54_02'!AK19)</f>
        <v>0</v>
      </c>
      <c r="AL105" s="114">
        <f>SUM('54_02'!AL19)</f>
        <v>0</v>
      </c>
      <c r="AM105" s="114">
        <f>SUM('54_02'!AM19)</f>
        <v>0</v>
      </c>
    </row>
    <row r="106" spans="1:40" ht="33" customHeight="1" x14ac:dyDescent="0.2">
      <c r="A106" s="27"/>
      <c r="B106" s="61" t="s">
        <v>88</v>
      </c>
      <c r="C106" s="114">
        <f>SUM('54_02'!C20)</f>
        <v>494</v>
      </c>
      <c r="D106" s="114">
        <f>SUM('54_02'!D20)</f>
        <v>494</v>
      </c>
      <c r="E106" s="114">
        <f>SUM('54_02'!E20)</f>
        <v>241</v>
      </c>
      <c r="F106" s="114">
        <f>SUM('54_02'!F20)</f>
        <v>400</v>
      </c>
      <c r="G106" s="114">
        <f>SUM('54_02'!G20)</f>
        <v>250</v>
      </c>
      <c r="H106" s="114">
        <f>SUM('54_02'!H20)</f>
        <v>0</v>
      </c>
      <c r="I106" s="114">
        <f>SUM('54_02'!I20)</f>
        <v>494</v>
      </c>
      <c r="J106" s="114">
        <f>SUM('54_02'!J20)</f>
        <v>0</v>
      </c>
      <c r="K106" s="114">
        <f>SUM('54_02'!K20)</f>
        <v>494</v>
      </c>
      <c r="L106" s="114">
        <f>SUM('54_02'!L20)</f>
        <v>0</v>
      </c>
      <c r="M106" s="114">
        <f>SUM('54_02'!M20)</f>
        <v>494</v>
      </c>
      <c r="N106" s="114">
        <f>SUM('54_02'!N20)</f>
        <v>0</v>
      </c>
      <c r="O106" s="114">
        <f>SUM('54_02'!O20)</f>
        <v>494</v>
      </c>
      <c r="P106" s="114">
        <f>SUM('54_02'!P20)</f>
        <v>0</v>
      </c>
      <c r="Q106" s="114">
        <f>SUM('54_02'!Q20)</f>
        <v>494</v>
      </c>
      <c r="R106" s="114">
        <f>SUM('54_02'!R20)</f>
        <v>0</v>
      </c>
      <c r="S106" s="114">
        <f>SUM('54_02'!S20)</f>
        <v>494</v>
      </c>
      <c r="T106" s="114">
        <f>SUM('54_02'!T20)</f>
        <v>0</v>
      </c>
      <c r="U106" s="114">
        <f>SUM('54_02'!U20)</f>
        <v>494</v>
      </c>
      <c r="V106" s="114">
        <f>SUM('54_02'!V20)</f>
        <v>0</v>
      </c>
      <c r="W106" s="114">
        <f>SUM('54_02'!W20)</f>
        <v>494</v>
      </c>
      <c r="X106" s="114">
        <f>SUM('54_02'!X20)</f>
        <v>0</v>
      </c>
      <c r="Y106" s="114">
        <f>SUM('54_02'!Y20)</f>
        <v>0</v>
      </c>
      <c r="Z106" s="114">
        <f>SUM('54_02'!Z20)</f>
        <v>494</v>
      </c>
      <c r="AA106" s="114">
        <f>SUM('54_02'!AA20)</f>
        <v>0</v>
      </c>
      <c r="AB106" s="114">
        <f>SUM('54_02'!AB20)</f>
        <v>494</v>
      </c>
      <c r="AC106" s="114">
        <f>SUM('54_02'!AC20)</f>
        <v>0</v>
      </c>
      <c r="AD106" s="114">
        <f>SUM('54_02'!AD20)</f>
        <v>494</v>
      </c>
      <c r="AE106" s="114">
        <f>SUM('54_02'!AE20)</f>
        <v>0</v>
      </c>
      <c r="AF106" s="114">
        <f>SUM('54_02'!AF20)</f>
        <v>494</v>
      </c>
      <c r="AG106" s="114">
        <f>SUM('54_02'!AG20)</f>
        <v>0</v>
      </c>
      <c r="AH106" s="114">
        <f>SUM('54_02'!AH20)</f>
        <v>494</v>
      </c>
      <c r="AI106" s="114">
        <f>SUM('54_02'!AI20)</f>
        <v>0</v>
      </c>
      <c r="AJ106" s="114">
        <f>SUM('54_02'!AJ20)</f>
        <v>494</v>
      </c>
      <c r="AK106" s="114">
        <f>SUM('54_02'!AK20)</f>
        <v>0</v>
      </c>
      <c r="AL106" s="114">
        <f>SUM('54_02'!AL20)</f>
        <v>0</v>
      </c>
      <c r="AM106" s="114">
        <f>SUM('54_02'!AM20)</f>
        <v>0</v>
      </c>
    </row>
    <row r="107" spans="1:40" ht="33" customHeight="1" x14ac:dyDescent="0.2">
      <c r="A107" s="58"/>
      <c r="B107" s="106" t="s">
        <v>90</v>
      </c>
      <c r="C107" s="121">
        <f>SUM('54_02'!C21)</f>
        <v>0</v>
      </c>
      <c r="D107" s="121">
        <f>SUM('54_02'!D21)</f>
        <v>0</v>
      </c>
      <c r="E107" s="121">
        <f>SUM('54_02'!E21)</f>
        <v>0</v>
      </c>
      <c r="F107" s="121">
        <f>SUM('54_02'!F21)</f>
        <v>0</v>
      </c>
      <c r="G107" s="121">
        <f>SUM('54_02'!G21)</f>
        <v>0</v>
      </c>
      <c r="H107" s="121">
        <f>SUM('54_02'!H21)</f>
        <v>0</v>
      </c>
      <c r="I107" s="121">
        <f>SUM('54_02'!I21)</f>
        <v>0</v>
      </c>
      <c r="J107" s="121">
        <f>SUM('54_02'!J21)</f>
        <v>0</v>
      </c>
      <c r="K107" s="121">
        <f>SUM('54_02'!K21)</f>
        <v>0</v>
      </c>
      <c r="L107" s="121">
        <f>SUM('54_02'!L21)</f>
        <v>0</v>
      </c>
      <c r="M107" s="121">
        <f>SUM('54_02'!M21)</f>
        <v>0</v>
      </c>
      <c r="N107" s="121">
        <f>SUM('54_02'!N21)</f>
        <v>0</v>
      </c>
      <c r="O107" s="121">
        <f>SUM('54_02'!O21)</f>
        <v>0</v>
      </c>
      <c r="P107" s="121">
        <f>SUM('54_02'!P21)</f>
        <v>0</v>
      </c>
      <c r="Q107" s="121">
        <f>SUM('54_02'!Q21)</f>
        <v>0</v>
      </c>
      <c r="R107" s="121">
        <f>SUM('54_02'!R21)</f>
        <v>0</v>
      </c>
      <c r="S107" s="121">
        <f>SUM('54_02'!S21)</f>
        <v>0</v>
      </c>
      <c r="T107" s="121">
        <f>SUM('54_02'!T21)</f>
        <v>0</v>
      </c>
      <c r="U107" s="121">
        <f>SUM('54_02'!U21)</f>
        <v>0</v>
      </c>
      <c r="V107" s="121">
        <f>SUM('54_02'!V21)</f>
        <v>0</v>
      </c>
      <c r="W107" s="121">
        <f>SUM('54_02'!W21)</f>
        <v>0</v>
      </c>
      <c r="X107" s="121">
        <f>SUM('54_02'!X21)</f>
        <v>0</v>
      </c>
      <c r="Y107" s="121">
        <f>SUM('54_02'!Y21)</f>
        <v>0</v>
      </c>
      <c r="Z107" s="121">
        <f>SUM('54_02'!Z21)</f>
        <v>0</v>
      </c>
      <c r="AA107" s="121">
        <f>SUM('54_02'!AA21)</f>
        <v>0</v>
      </c>
      <c r="AB107" s="121">
        <f>SUM('54_02'!AB21)</f>
        <v>0</v>
      </c>
      <c r="AC107" s="121">
        <f>SUM('54_02'!AC21)</f>
        <v>0</v>
      </c>
      <c r="AD107" s="121">
        <f>SUM('54_02'!AD21)</f>
        <v>0</v>
      </c>
      <c r="AE107" s="121">
        <f>SUM('54_02'!AE21)</f>
        <v>0</v>
      </c>
      <c r="AF107" s="121">
        <f>SUM('54_02'!AF21)</f>
        <v>0</v>
      </c>
      <c r="AG107" s="121">
        <f>SUM('54_02'!AG21)</f>
        <v>0</v>
      </c>
      <c r="AH107" s="121">
        <f>SUM('54_02'!AH21)</f>
        <v>0</v>
      </c>
      <c r="AI107" s="121">
        <f>SUM('54_02'!AI21)</f>
        <v>0</v>
      </c>
      <c r="AJ107" s="121">
        <f>SUM('54_02'!AJ21)</f>
        <v>0</v>
      </c>
      <c r="AK107" s="121">
        <f>SUM('54_02'!AK21)</f>
        <v>0</v>
      </c>
      <c r="AL107" s="121">
        <f>SUM('54_02'!AL21)</f>
        <v>0</v>
      </c>
      <c r="AM107" s="121">
        <f>SUM('54_02'!AM21)</f>
        <v>0</v>
      </c>
    </row>
    <row r="108" spans="1:40" ht="26.25" hidden="1" customHeight="1" x14ac:dyDescent="0.45">
      <c r="A108" s="58"/>
      <c r="B108" s="122" t="s">
        <v>105</v>
      </c>
      <c r="C108" s="63">
        <f>SUM('54_02'!C22)</f>
        <v>0</v>
      </c>
      <c r="D108" s="63">
        <f>SUM('54_02'!D22)</f>
        <v>0</v>
      </c>
      <c r="E108" s="63">
        <f>SUM('54_02'!E22)</f>
        <v>0</v>
      </c>
      <c r="F108" s="63">
        <f>SUM('54_02'!F22)</f>
        <v>0</v>
      </c>
      <c r="G108" s="63">
        <f>SUM('54_02'!G22)</f>
        <v>0</v>
      </c>
      <c r="H108" s="63">
        <f>SUM('54_02'!H22)</f>
        <v>0</v>
      </c>
      <c r="I108" s="63">
        <f>SUM('54_02'!I22)</f>
        <v>0</v>
      </c>
      <c r="J108" s="63">
        <f>SUM('54_02'!J22)</f>
        <v>0</v>
      </c>
      <c r="K108" s="63">
        <f>SUM('54_02'!K22)</f>
        <v>0</v>
      </c>
      <c r="L108" s="63">
        <f>SUM('54_02'!L22)</f>
        <v>0</v>
      </c>
      <c r="M108" s="63">
        <f>SUM('54_02'!M22)</f>
        <v>0</v>
      </c>
      <c r="N108" s="63">
        <f>SUM('54_02'!N22)</f>
        <v>0</v>
      </c>
      <c r="O108" s="63">
        <f>SUM('54_02'!O22)</f>
        <v>0</v>
      </c>
      <c r="P108" s="63">
        <f>SUM('54_02'!P22)</f>
        <v>0</v>
      </c>
      <c r="Q108" s="63">
        <f>SUM('54_02'!Q22)</f>
        <v>0</v>
      </c>
      <c r="R108" s="63">
        <f>SUM('54_02'!R22)</f>
        <v>0</v>
      </c>
      <c r="S108" s="63">
        <f>SUM('54_02'!S22)</f>
        <v>0</v>
      </c>
      <c r="T108" s="63">
        <f>SUM('54_02'!T22)</f>
        <v>0</v>
      </c>
      <c r="U108" s="63">
        <f>SUM('54_02'!U22)</f>
        <v>0</v>
      </c>
      <c r="V108" s="63">
        <f>SUM('54_02'!V22)</f>
        <v>0</v>
      </c>
      <c r="W108" s="63">
        <f>SUM('54_02'!W22)</f>
        <v>0</v>
      </c>
      <c r="X108" s="63">
        <f>SUM('54_02'!X22)</f>
        <v>0</v>
      </c>
      <c r="Y108" s="63">
        <f>SUM('54_02'!Y22)</f>
        <v>0</v>
      </c>
      <c r="Z108" s="63">
        <f>SUM('54_02'!Z22)</f>
        <v>0</v>
      </c>
      <c r="AA108" s="63">
        <f>SUM('54_02'!AA22)</f>
        <v>0</v>
      </c>
      <c r="AB108" s="63">
        <f>SUM('54_02'!AB22)</f>
        <v>0</v>
      </c>
      <c r="AC108" s="63">
        <f>SUM('54_02'!AC22)</f>
        <v>0</v>
      </c>
      <c r="AD108" s="63">
        <f>SUM('54_02'!AD22)</f>
        <v>0</v>
      </c>
      <c r="AE108" s="63">
        <f>SUM('54_02'!AE22)</f>
        <v>0</v>
      </c>
      <c r="AF108" s="63">
        <f>SUM('54_02'!AF22)</f>
        <v>0</v>
      </c>
      <c r="AG108" s="63">
        <f>SUM('54_02'!AG22)</f>
        <v>0</v>
      </c>
      <c r="AH108" s="63">
        <f>SUM('54_02'!AH22)</f>
        <v>0</v>
      </c>
      <c r="AI108" s="63">
        <f>SUM('54_02'!AI22)</f>
        <v>0</v>
      </c>
      <c r="AJ108" s="63">
        <f>SUM('54_02'!AJ22)</f>
        <v>0</v>
      </c>
      <c r="AK108" s="63">
        <f>SUM('54_02'!AK22)</f>
        <v>0</v>
      </c>
      <c r="AL108" s="63">
        <f>SUM('54_02'!AL22)</f>
        <v>0</v>
      </c>
      <c r="AM108" s="63">
        <f>SUM('54_02'!AM22)</f>
        <v>0</v>
      </c>
      <c r="AN108" s="123"/>
    </row>
    <row r="109" spans="1:40" ht="26.25" hidden="1" customHeight="1" x14ac:dyDescent="0.2">
      <c r="A109" s="58"/>
      <c r="B109" s="61" t="s">
        <v>101</v>
      </c>
      <c r="C109" s="121">
        <f>SUM('54_02'!C23)</f>
        <v>0</v>
      </c>
      <c r="D109" s="121">
        <f>SUM('54_02'!D23)</f>
        <v>0</v>
      </c>
      <c r="E109" s="121">
        <f>SUM('54_02'!E23)</f>
        <v>0</v>
      </c>
      <c r="F109" s="121">
        <f>SUM('54_02'!F23)</f>
        <v>0</v>
      </c>
      <c r="G109" s="121">
        <f>SUM('54_02'!G23)</f>
        <v>0</v>
      </c>
      <c r="H109" s="121">
        <f>SUM('54_02'!H23)</f>
        <v>0</v>
      </c>
      <c r="I109" s="121">
        <f>SUM('54_02'!I23)</f>
        <v>0</v>
      </c>
      <c r="J109" s="121">
        <f>SUM('54_02'!J23)</f>
        <v>0</v>
      </c>
      <c r="K109" s="121">
        <f>SUM('54_02'!K23)</f>
        <v>0</v>
      </c>
      <c r="L109" s="121">
        <f>SUM('54_02'!L23)</f>
        <v>0</v>
      </c>
      <c r="M109" s="121">
        <f>SUM('54_02'!M23)</f>
        <v>0</v>
      </c>
      <c r="N109" s="121">
        <f>SUM('54_02'!N23)</f>
        <v>0</v>
      </c>
      <c r="O109" s="121">
        <f>SUM('54_02'!O23)</f>
        <v>0</v>
      </c>
      <c r="P109" s="121">
        <f>SUM('54_02'!P23)</f>
        <v>0</v>
      </c>
      <c r="Q109" s="121">
        <f>SUM('54_02'!Q23)</f>
        <v>0</v>
      </c>
      <c r="R109" s="121">
        <f>SUM('54_02'!R23)</f>
        <v>0</v>
      </c>
      <c r="S109" s="121">
        <f>SUM('54_02'!S23)</f>
        <v>0</v>
      </c>
      <c r="T109" s="121">
        <f>SUM('54_02'!T23)</f>
        <v>0</v>
      </c>
      <c r="U109" s="121">
        <f>SUM('54_02'!U23)</f>
        <v>0</v>
      </c>
      <c r="V109" s="121">
        <f>SUM('54_02'!V23)</f>
        <v>0</v>
      </c>
      <c r="W109" s="121">
        <f>SUM('54_02'!W23)</f>
        <v>0</v>
      </c>
      <c r="X109" s="121">
        <f>SUM('54_02'!X23)</f>
        <v>0</v>
      </c>
      <c r="Y109" s="121">
        <f>SUM('54_02'!Y23)</f>
        <v>0</v>
      </c>
      <c r="Z109" s="121">
        <f>SUM('54_02'!Z23)</f>
        <v>0</v>
      </c>
      <c r="AA109" s="121">
        <f>SUM('54_02'!AA23)</f>
        <v>0</v>
      </c>
      <c r="AB109" s="121">
        <f>SUM('54_02'!AB23)</f>
        <v>0</v>
      </c>
      <c r="AC109" s="121">
        <f>SUM('54_02'!AC23)</f>
        <v>0</v>
      </c>
      <c r="AD109" s="121">
        <f>SUM('54_02'!AD23)</f>
        <v>0</v>
      </c>
      <c r="AE109" s="121">
        <f>SUM('54_02'!AE23)</f>
        <v>0</v>
      </c>
      <c r="AF109" s="121">
        <f>SUM('54_02'!AF23)</f>
        <v>0</v>
      </c>
      <c r="AG109" s="121">
        <f>SUM('54_02'!AG23)</f>
        <v>0</v>
      </c>
      <c r="AH109" s="121">
        <f>SUM('54_02'!AH23)</f>
        <v>0</v>
      </c>
      <c r="AI109" s="121">
        <f>SUM('54_02'!AI23)</f>
        <v>0</v>
      </c>
      <c r="AJ109" s="121">
        <f>SUM('54_02'!AJ23)</f>
        <v>0</v>
      </c>
      <c r="AK109" s="121">
        <f>SUM('54_02'!AK23)</f>
        <v>0</v>
      </c>
      <c r="AL109" s="121">
        <f>SUM('54_02'!AL23)</f>
        <v>0</v>
      </c>
      <c r="AM109" s="121">
        <f>SUM('54_02'!AM23)</f>
        <v>0</v>
      </c>
      <c r="AN109" s="124"/>
    </row>
    <row r="110" spans="1:40" ht="72" customHeight="1" x14ac:dyDescent="0.2">
      <c r="A110" s="89" t="s">
        <v>111</v>
      </c>
      <c r="B110" s="86" t="s">
        <v>112</v>
      </c>
      <c r="C110" s="125">
        <f t="shared" ref="C110:AM110" si="58">SUM(C111)</f>
        <v>8545</v>
      </c>
      <c r="D110" s="125">
        <f t="shared" si="58"/>
        <v>6645</v>
      </c>
      <c r="E110" s="125">
        <f t="shared" si="58"/>
        <v>6504</v>
      </c>
      <c r="F110" s="125">
        <f t="shared" si="58"/>
        <v>6783</v>
      </c>
      <c r="G110" s="125">
        <f t="shared" si="58"/>
        <v>6783</v>
      </c>
      <c r="H110" s="125">
        <f t="shared" si="58"/>
        <v>0</v>
      </c>
      <c r="I110" s="125">
        <f t="shared" si="58"/>
        <v>8545</v>
      </c>
      <c r="J110" s="125">
        <f t="shared" si="58"/>
        <v>0</v>
      </c>
      <c r="K110" s="125">
        <f t="shared" si="58"/>
        <v>8545</v>
      </c>
      <c r="L110" s="125">
        <f t="shared" si="58"/>
        <v>0</v>
      </c>
      <c r="M110" s="125">
        <f t="shared" si="58"/>
        <v>8545</v>
      </c>
      <c r="N110" s="125">
        <f t="shared" si="58"/>
        <v>0</v>
      </c>
      <c r="O110" s="125">
        <f t="shared" si="58"/>
        <v>8545</v>
      </c>
      <c r="P110" s="125">
        <f t="shared" si="58"/>
        <v>0</v>
      </c>
      <c r="Q110" s="125">
        <f t="shared" si="58"/>
        <v>8545</v>
      </c>
      <c r="R110" s="125">
        <f t="shared" si="58"/>
        <v>0</v>
      </c>
      <c r="S110" s="125">
        <f t="shared" si="58"/>
        <v>8545</v>
      </c>
      <c r="T110" s="125">
        <f t="shared" si="58"/>
        <v>0</v>
      </c>
      <c r="U110" s="125">
        <f t="shared" si="58"/>
        <v>8545</v>
      </c>
      <c r="V110" s="125">
        <f t="shared" si="58"/>
        <v>0</v>
      </c>
      <c r="W110" s="125">
        <f t="shared" si="58"/>
        <v>8545</v>
      </c>
      <c r="X110" s="125">
        <f t="shared" si="58"/>
        <v>0</v>
      </c>
      <c r="Y110" s="125">
        <f t="shared" si="58"/>
        <v>0</v>
      </c>
      <c r="Z110" s="125">
        <f t="shared" si="58"/>
        <v>8545</v>
      </c>
      <c r="AA110" s="125">
        <f t="shared" si="58"/>
        <v>0</v>
      </c>
      <c r="AB110" s="125">
        <f t="shared" si="58"/>
        <v>8545</v>
      </c>
      <c r="AC110" s="125">
        <f t="shared" si="58"/>
        <v>-1900</v>
      </c>
      <c r="AD110" s="125">
        <f t="shared" si="58"/>
        <v>6645</v>
      </c>
      <c r="AE110" s="125">
        <f t="shared" si="58"/>
        <v>0</v>
      </c>
      <c r="AF110" s="125">
        <f t="shared" si="58"/>
        <v>6645</v>
      </c>
      <c r="AG110" s="125">
        <f t="shared" si="58"/>
        <v>0</v>
      </c>
      <c r="AH110" s="125">
        <f t="shared" si="58"/>
        <v>6645</v>
      </c>
      <c r="AI110" s="125">
        <f t="shared" si="58"/>
        <v>0</v>
      </c>
      <c r="AJ110" s="125">
        <f t="shared" si="58"/>
        <v>0</v>
      </c>
      <c r="AK110" s="125">
        <f t="shared" si="58"/>
        <v>0</v>
      </c>
      <c r="AL110" s="125">
        <f t="shared" si="58"/>
        <v>0</v>
      </c>
      <c r="AM110" s="125">
        <f t="shared" si="58"/>
        <v>0</v>
      </c>
    </row>
    <row r="111" spans="1:40" ht="34.5" customHeight="1" x14ac:dyDescent="0.2">
      <c r="A111" s="89"/>
      <c r="B111" s="62" t="s">
        <v>37</v>
      </c>
      <c r="C111" s="126">
        <f t="shared" ref="C111:AM111" si="59">SUM(C112+C113+C114)</f>
        <v>8545</v>
      </c>
      <c r="D111" s="126">
        <f t="shared" si="59"/>
        <v>6645</v>
      </c>
      <c r="E111" s="126">
        <f t="shared" si="59"/>
        <v>6504</v>
      </c>
      <c r="F111" s="126">
        <f t="shared" si="59"/>
        <v>6783</v>
      </c>
      <c r="G111" s="126">
        <f t="shared" si="59"/>
        <v>6783</v>
      </c>
      <c r="H111" s="126">
        <f t="shared" si="59"/>
        <v>0</v>
      </c>
      <c r="I111" s="126">
        <f t="shared" si="59"/>
        <v>8545</v>
      </c>
      <c r="J111" s="126">
        <f t="shared" si="59"/>
        <v>0</v>
      </c>
      <c r="K111" s="126">
        <f t="shared" si="59"/>
        <v>8545</v>
      </c>
      <c r="L111" s="126">
        <f t="shared" si="59"/>
        <v>0</v>
      </c>
      <c r="M111" s="126">
        <f t="shared" si="59"/>
        <v>8545</v>
      </c>
      <c r="N111" s="126">
        <f t="shared" si="59"/>
        <v>0</v>
      </c>
      <c r="O111" s="126">
        <f t="shared" si="59"/>
        <v>8545</v>
      </c>
      <c r="P111" s="126">
        <f t="shared" si="59"/>
        <v>0</v>
      </c>
      <c r="Q111" s="126">
        <f t="shared" si="59"/>
        <v>8545</v>
      </c>
      <c r="R111" s="126">
        <f t="shared" si="59"/>
        <v>0</v>
      </c>
      <c r="S111" s="126">
        <f t="shared" si="59"/>
        <v>8545</v>
      </c>
      <c r="T111" s="126">
        <f t="shared" si="59"/>
        <v>0</v>
      </c>
      <c r="U111" s="126">
        <f t="shared" si="59"/>
        <v>8545</v>
      </c>
      <c r="V111" s="126">
        <f t="shared" si="59"/>
        <v>0</v>
      </c>
      <c r="W111" s="126">
        <f t="shared" si="59"/>
        <v>8545</v>
      </c>
      <c r="X111" s="126">
        <f t="shared" si="59"/>
        <v>0</v>
      </c>
      <c r="Y111" s="126">
        <f t="shared" si="59"/>
        <v>0</v>
      </c>
      <c r="Z111" s="126">
        <f t="shared" si="59"/>
        <v>8545</v>
      </c>
      <c r="AA111" s="126">
        <f t="shared" si="59"/>
        <v>0</v>
      </c>
      <c r="AB111" s="126">
        <f t="shared" si="59"/>
        <v>8545</v>
      </c>
      <c r="AC111" s="126">
        <f t="shared" si="59"/>
        <v>-1900</v>
      </c>
      <c r="AD111" s="126">
        <f t="shared" si="59"/>
        <v>6645</v>
      </c>
      <c r="AE111" s="126">
        <f t="shared" si="59"/>
        <v>0</v>
      </c>
      <c r="AF111" s="126">
        <f t="shared" si="59"/>
        <v>6645</v>
      </c>
      <c r="AG111" s="126">
        <f t="shared" si="59"/>
        <v>0</v>
      </c>
      <c r="AH111" s="126">
        <f t="shared" si="59"/>
        <v>6645</v>
      </c>
      <c r="AI111" s="126">
        <f t="shared" si="59"/>
        <v>0</v>
      </c>
      <c r="AJ111" s="126">
        <f t="shared" si="59"/>
        <v>0</v>
      </c>
      <c r="AK111" s="126">
        <f t="shared" si="59"/>
        <v>0</v>
      </c>
      <c r="AL111" s="126">
        <f t="shared" si="59"/>
        <v>0</v>
      </c>
      <c r="AM111" s="126">
        <f t="shared" si="59"/>
        <v>0</v>
      </c>
    </row>
    <row r="112" spans="1:40" ht="34.5" customHeight="1" x14ac:dyDescent="0.2">
      <c r="A112" s="89"/>
      <c r="B112" s="61" t="s">
        <v>88</v>
      </c>
      <c r="C112" s="121">
        <f>SUM('55_02'!C19)</f>
        <v>55</v>
      </c>
      <c r="D112" s="121">
        <f>SUM('55_02'!D19)</f>
        <v>55</v>
      </c>
      <c r="E112" s="121">
        <f>SUM('55_02'!E19)</f>
        <v>53</v>
      </c>
      <c r="F112" s="121">
        <f>SUM('55_02'!F19)</f>
        <v>50</v>
      </c>
      <c r="G112" s="121">
        <f>SUM('55_02'!G19)</f>
        <v>50</v>
      </c>
      <c r="H112" s="121">
        <f>SUM('55_02'!H19)</f>
        <v>0</v>
      </c>
      <c r="I112" s="105">
        <f>SUM('55_02'!I19)</f>
        <v>55</v>
      </c>
      <c r="J112" s="105">
        <f>SUM('55_02'!J19)</f>
        <v>0</v>
      </c>
      <c r="K112" s="105">
        <f>SUM('55_02'!K19)</f>
        <v>55</v>
      </c>
      <c r="L112" s="105">
        <f>SUM('55_02'!L19)</f>
        <v>0</v>
      </c>
      <c r="M112" s="105">
        <f>SUM('55_02'!M19)</f>
        <v>55</v>
      </c>
      <c r="N112" s="105">
        <f>SUM('55_02'!N19)</f>
        <v>0</v>
      </c>
      <c r="O112" s="105">
        <f>SUM('55_02'!O19)</f>
        <v>55</v>
      </c>
      <c r="P112" s="105">
        <f>SUM('55_02'!P19)</f>
        <v>0</v>
      </c>
      <c r="Q112" s="105">
        <f>SUM('55_02'!Q19)</f>
        <v>55</v>
      </c>
      <c r="R112" s="105">
        <f>SUM('55_02'!R19)</f>
        <v>0</v>
      </c>
      <c r="S112" s="105">
        <f>SUM('55_02'!S19)</f>
        <v>55</v>
      </c>
      <c r="T112" s="105">
        <f>SUM('55_02'!T19)</f>
        <v>0</v>
      </c>
      <c r="U112" s="105">
        <f>SUM('55_02'!U19)</f>
        <v>55</v>
      </c>
      <c r="V112" s="105">
        <f>SUM('55_02'!V19)</f>
        <v>0</v>
      </c>
      <c r="W112" s="105">
        <f>SUM('55_02'!W19)</f>
        <v>55</v>
      </c>
      <c r="X112" s="105">
        <f>SUM('55_02'!X19)</f>
        <v>0</v>
      </c>
      <c r="Y112" s="105">
        <f>SUM('55_02'!Y19)</f>
        <v>0</v>
      </c>
      <c r="Z112" s="105">
        <f>SUM('55_02'!Z19)</f>
        <v>55</v>
      </c>
      <c r="AA112" s="105">
        <f>SUM('55_02'!AA19)</f>
        <v>0</v>
      </c>
      <c r="AB112" s="105">
        <f>SUM('55_02'!AB19)</f>
        <v>55</v>
      </c>
      <c r="AC112" s="105">
        <f>SUM('55_02'!AC19)</f>
        <v>0</v>
      </c>
      <c r="AD112" s="105">
        <f>SUM('55_02'!AD19)</f>
        <v>55</v>
      </c>
      <c r="AE112" s="105">
        <f>SUM('55_02'!AE19)</f>
        <v>0</v>
      </c>
      <c r="AF112" s="105">
        <f>SUM('55_02'!AF19)</f>
        <v>55</v>
      </c>
      <c r="AG112" s="105">
        <f>SUM('55_02'!AG19)</f>
        <v>0</v>
      </c>
      <c r="AH112" s="105">
        <f>SUM('55_02'!AH19)</f>
        <v>55</v>
      </c>
      <c r="AI112" s="105">
        <f>SUM('55_02'!AI19)</f>
        <v>0</v>
      </c>
      <c r="AJ112" s="105">
        <f>SUM('55_02'!AJ19)</f>
        <v>0</v>
      </c>
      <c r="AK112" s="105">
        <f>SUM('55_02'!AK19)</f>
        <v>0</v>
      </c>
      <c r="AL112" s="105">
        <f>SUM('55_02'!AL19)</f>
        <v>0</v>
      </c>
      <c r="AM112" s="105">
        <f>SUM('55_02'!AM19)</f>
        <v>0</v>
      </c>
    </row>
    <row r="113" spans="1:40" ht="34.5" customHeight="1" x14ac:dyDescent="0.2">
      <c r="A113" s="61"/>
      <c r="B113" s="106" t="s">
        <v>89</v>
      </c>
      <c r="C113" s="121">
        <f>SUM('55_02'!C22)</f>
        <v>8490</v>
      </c>
      <c r="D113" s="121">
        <f>SUM('55_02'!D22)</f>
        <v>6590</v>
      </c>
      <c r="E113" s="121">
        <f>SUM('55_02'!E22)</f>
        <v>6451</v>
      </c>
      <c r="F113" s="121">
        <f>SUM('55_02'!F22)</f>
        <v>6733</v>
      </c>
      <c r="G113" s="121">
        <f>SUM('55_02'!G22)</f>
        <v>6733</v>
      </c>
      <c r="H113" s="121">
        <f>SUM('55_02'!H22)</f>
        <v>0</v>
      </c>
      <c r="I113" s="121">
        <f>SUM('55_02'!I22)</f>
        <v>8490</v>
      </c>
      <c r="J113" s="121">
        <f>SUM('55_02'!J22)</f>
        <v>0</v>
      </c>
      <c r="K113" s="121">
        <f>SUM('55_02'!K22)</f>
        <v>8490</v>
      </c>
      <c r="L113" s="121">
        <f>SUM('55_02'!L22)</f>
        <v>0</v>
      </c>
      <c r="M113" s="121">
        <f>SUM('55_02'!M22)</f>
        <v>8490</v>
      </c>
      <c r="N113" s="121">
        <f>SUM('55_02'!N22)</f>
        <v>0</v>
      </c>
      <c r="O113" s="121">
        <f>SUM('55_02'!O22)</f>
        <v>8490</v>
      </c>
      <c r="P113" s="121">
        <f>SUM('55_02'!P22)</f>
        <v>0</v>
      </c>
      <c r="Q113" s="121">
        <f>SUM('55_02'!Q22)</f>
        <v>8490</v>
      </c>
      <c r="R113" s="121">
        <f>SUM('55_02'!R22)</f>
        <v>0</v>
      </c>
      <c r="S113" s="121">
        <f>SUM('55_02'!S22)</f>
        <v>8490</v>
      </c>
      <c r="T113" s="121">
        <f>SUM('55_02'!T22)</f>
        <v>0</v>
      </c>
      <c r="U113" s="121">
        <f>SUM('55_02'!U22)</f>
        <v>8490</v>
      </c>
      <c r="V113" s="121">
        <f>SUM('55_02'!V22)</f>
        <v>0</v>
      </c>
      <c r="W113" s="121">
        <f>SUM('55_02'!W22)</f>
        <v>8490</v>
      </c>
      <c r="X113" s="121">
        <f>SUM('55_02'!X22)</f>
        <v>0</v>
      </c>
      <c r="Y113" s="121">
        <f>SUM('55_02'!Y22)</f>
        <v>0</v>
      </c>
      <c r="Z113" s="121">
        <f>SUM('55_02'!Z22)</f>
        <v>8490</v>
      </c>
      <c r="AA113" s="121">
        <f>SUM('55_02'!AA22)</f>
        <v>0</v>
      </c>
      <c r="AB113" s="121">
        <f>SUM('55_02'!AB22)</f>
        <v>8490</v>
      </c>
      <c r="AC113" s="121">
        <f>SUM('55_02'!AC22)</f>
        <v>-1900</v>
      </c>
      <c r="AD113" s="121">
        <f>SUM('55_02'!AD22)</f>
        <v>6590</v>
      </c>
      <c r="AE113" s="121">
        <f>SUM('55_02'!AE22)</f>
        <v>0</v>
      </c>
      <c r="AF113" s="121">
        <f>SUM('55_02'!AF22)</f>
        <v>6590</v>
      </c>
      <c r="AG113" s="121">
        <f>SUM('55_02'!AG22)</f>
        <v>0</v>
      </c>
      <c r="AH113" s="121">
        <f>SUM('55_02'!AH22)</f>
        <v>6590</v>
      </c>
      <c r="AI113" s="121">
        <f>SUM('55_02'!AI22)</f>
        <v>0</v>
      </c>
      <c r="AJ113" s="121">
        <f>SUM('55_02'!AJ22)</f>
        <v>0</v>
      </c>
      <c r="AK113" s="121">
        <f>SUM('55_02'!AK22)</f>
        <v>0</v>
      </c>
      <c r="AL113" s="121">
        <f>SUM('55_02'!AL22)</f>
        <v>0</v>
      </c>
      <c r="AM113" s="121">
        <f>SUM('55_02'!AM22)</f>
        <v>0</v>
      </c>
    </row>
    <row r="114" spans="1:40" ht="34.5" customHeight="1" x14ac:dyDescent="0.2">
      <c r="A114" s="58"/>
      <c r="B114" s="106" t="s">
        <v>96</v>
      </c>
      <c r="C114" s="121">
        <f>SUM('55_02'!C26)</f>
        <v>0</v>
      </c>
      <c r="D114" s="121">
        <f>SUM('55_02'!D26)</f>
        <v>0</v>
      </c>
      <c r="E114" s="121">
        <f>SUM('55_02'!E26)</f>
        <v>0</v>
      </c>
      <c r="F114" s="121">
        <f>SUM('55_02'!F26)</f>
        <v>0</v>
      </c>
      <c r="G114" s="121">
        <f>SUM('55_02'!G26)</f>
        <v>0</v>
      </c>
      <c r="H114" s="121">
        <f>SUM('55_02'!H26)</f>
        <v>0</v>
      </c>
      <c r="I114" s="121">
        <f>SUM('55_02'!I26)</f>
        <v>0</v>
      </c>
      <c r="J114" s="121">
        <f>SUM('55_02'!J26)</f>
        <v>0</v>
      </c>
      <c r="K114" s="121">
        <f>SUM('55_02'!K26)</f>
        <v>0</v>
      </c>
      <c r="L114" s="121">
        <f>SUM('55_02'!L26)</f>
        <v>0</v>
      </c>
      <c r="M114" s="121">
        <f>SUM('55_02'!M26)</f>
        <v>0</v>
      </c>
      <c r="N114" s="121">
        <f>SUM('55_02'!N26)</f>
        <v>0</v>
      </c>
      <c r="O114" s="121">
        <f>SUM('55_02'!O26)</f>
        <v>0</v>
      </c>
      <c r="P114" s="121">
        <f>SUM('55_02'!P26)</f>
        <v>0</v>
      </c>
      <c r="Q114" s="121">
        <f>SUM('55_02'!Q26)</f>
        <v>0</v>
      </c>
      <c r="R114" s="121">
        <f>SUM('55_02'!R26)</f>
        <v>0</v>
      </c>
      <c r="S114" s="121">
        <f>SUM('55_02'!S26)</f>
        <v>0</v>
      </c>
      <c r="T114" s="121">
        <f>SUM('55_02'!T26)</f>
        <v>0</v>
      </c>
      <c r="U114" s="121">
        <f>SUM('55_02'!U26)</f>
        <v>0</v>
      </c>
      <c r="V114" s="121">
        <f>SUM('55_02'!V26)</f>
        <v>0</v>
      </c>
      <c r="W114" s="121">
        <f>SUM('55_02'!W26)</f>
        <v>0</v>
      </c>
      <c r="X114" s="121">
        <f>SUM('55_02'!X26)</f>
        <v>0</v>
      </c>
      <c r="Y114" s="121">
        <f>SUM('55_02'!Y26)</f>
        <v>0</v>
      </c>
      <c r="Z114" s="121">
        <f>SUM('55_02'!Z26)</f>
        <v>0</v>
      </c>
      <c r="AA114" s="121">
        <f>SUM('55_02'!AA26)</f>
        <v>0</v>
      </c>
      <c r="AB114" s="121">
        <f>SUM('55_02'!AB26)</f>
        <v>0</v>
      </c>
      <c r="AC114" s="121">
        <f>SUM('55_02'!AC26)</f>
        <v>0</v>
      </c>
      <c r="AD114" s="121">
        <f>SUM('55_02'!AD26)</f>
        <v>0</v>
      </c>
      <c r="AE114" s="121">
        <f>SUM('55_02'!AE26)</f>
        <v>0</v>
      </c>
      <c r="AF114" s="121">
        <f>SUM('55_02'!AF26)</f>
        <v>0</v>
      </c>
      <c r="AG114" s="121">
        <f>SUM('55_02'!AG26)</f>
        <v>0</v>
      </c>
      <c r="AH114" s="121">
        <f>SUM('55_02'!AH26)</f>
        <v>0</v>
      </c>
      <c r="AI114" s="121">
        <f>SUM('55_02'!AI26)</f>
        <v>0</v>
      </c>
      <c r="AJ114" s="121">
        <f>SUM('55_02'!AJ26)</f>
        <v>0</v>
      </c>
      <c r="AK114" s="121">
        <f>SUM('55_02'!AK26)</f>
        <v>0</v>
      </c>
      <c r="AL114" s="121">
        <f>SUM('55_02'!AL26)</f>
        <v>0</v>
      </c>
      <c r="AM114" s="121">
        <f>SUM('55_02'!AM26)</f>
        <v>0</v>
      </c>
    </row>
    <row r="115" spans="1:40" ht="12.75" hidden="1" customHeight="1" x14ac:dyDescent="0.2">
      <c r="A115" s="27" t="s">
        <v>113</v>
      </c>
      <c r="B115" s="119" t="s">
        <v>114</v>
      </c>
      <c r="C115" s="127">
        <f t="shared" ref="C115:M116" si="60">SUM(C116)</f>
        <v>0</v>
      </c>
      <c r="D115" s="127">
        <f t="shared" si="60"/>
        <v>0</v>
      </c>
      <c r="E115" s="127">
        <f t="shared" si="60"/>
        <v>0</v>
      </c>
      <c r="F115" s="127">
        <f t="shared" si="60"/>
        <v>0</v>
      </c>
      <c r="G115" s="127"/>
      <c r="H115" s="127">
        <f t="shared" si="60"/>
        <v>0</v>
      </c>
      <c r="I115" s="127">
        <f t="shared" si="60"/>
        <v>0</v>
      </c>
      <c r="J115" s="127">
        <f t="shared" si="60"/>
        <v>0</v>
      </c>
      <c r="K115" s="127">
        <f t="shared" si="60"/>
        <v>0</v>
      </c>
      <c r="L115" s="127">
        <f t="shared" si="60"/>
        <v>0</v>
      </c>
      <c r="M115" s="127">
        <f t="shared" si="60"/>
        <v>0</v>
      </c>
      <c r="N115" s="127">
        <f t="shared" ref="N115:W116" si="61">SUM(N116)</f>
        <v>0</v>
      </c>
      <c r="O115" s="127">
        <f t="shared" si="61"/>
        <v>0</v>
      </c>
      <c r="P115" s="127">
        <f t="shared" si="61"/>
        <v>0</v>
      </c>
      <c r="Q115" s="127">
        <f t="shared" si="61"/>
        <v>0</v>
      </c>
      <c r="R115" s="127">
        <f t="shared" si="61"/>
        <v>0</v>
      </c>
      <c r="S115" s="127">
        <f t="shared" si="61"/>
        <v>0</v>
      </c>
      <c r="T115" s="127">
        <f t="shared" si="61"/>
        <v>0</v>
      </c>
      <c r="U115" s="127">
        <f t="shared" si="61"/>
        <v>0</v>
      </c>
      <c r="V115" s="127">
        <f t="shared" si="61"/>
        <v>0</v>
      </c>
      <c r="W115" s="127">
        <f t="shared" si="61"/>
        <v>0</v>
      </c>
      <c r="X115" s="127">
        <f t="shared" ref="X115:AA116" si="62">SUM(X116)</f>
        <v>0</v>
      </c>
      <c r="Y115" s="127"/>
      <c r="Z115" s="127">
        <f t="shared" si="62"/>
        <v>0</v>
      </c>
      <c r="AA115" s="127">
        <f t="shared" si="62"/>
        <v>0</v>
      </c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>
        <f>SUM(AK116)</f>
        <v>0</v>
      </c>
      <c r="AL115" s="128">
        <f>SUM(AL116)</f>
        <v>0</v>
      </c>
      <c r="AM115" s="118"/>
    </row>
    <row r="116" spans="1:40" ht="12.75" hidden="1" customHeight="1" x14ac:dyDescent="0.2">
      <c r="A116" s="27"/>
      <c r="B116" s="62" t="s">
        <v>37</v>
      </c>
      <c r="C116" s="108">
        <f t="shared" si="60"/>
        <v>0</v>
      </c>
      <c r="D116" s="108">
        <f t="shared" si="60"/>
        <v>0</v>
      </c>
      <c r="E116" s="108">
        <f t="shared" si="60"/>
        <v>0</v>
      </c>
      <c r="F116" s="108">
        <f t="shared" si="60"/>
        <v>0</v>
      </c>
      <c r="G116" s="108"/>
      <c r="H116" s="108">
        <f t="shared" si="60"/>
        <v>0</v>
      </c>
      <c r="I116" s="108">
        <f t="shared" si="60"/>
        <v>0</v>
      </c>
      <c r="J116" s="108">
        <f t="shared" si="60"/>
        <v>0</v>
      </c>
      <c r="K116" s="108">
        <f t="shared" si="60"/>
        <v>0</v>
      </c>
      <c r="L116" s="108">
        <f t="shared" si="60"/>
        <v>0</v>
      </c>
      <c r="M116" s="108">
        <f t="shared" si="60"/>
        <v>0</v>
      </c>
      <c r="N116" s="108">
        <f t="shared" si="61"/>
        <v>0</v>
      </c>
      <c r="O116" s="108">
        <f t="shared" si="61"/>
        <v>0</v>
      </c>
      <c r="P116" s="108">
        <f t="shared" si="61"/>
        <v>0</v>
      </c>
      <c r="Q116" s="108">
        <f t="shared" si="61"/>
        <v>0</v>
      </c>
      <c r="R116" s="108">
        <f t="shared" si="61"/>
        <v>0</v>
      </c>
      <c r="S116" s="108">
        <f t="shared" si="61"/>
        <v>0</v>
      </c>
      <c r="T116" s="108">
        <f t="shared" si="61"/>
        <v>0</v>
      </c>
      <c r="U116" s="108">
        <f t="shared" si="61"/>
        <v>0</v>
      </c>
      <c r="V116" s="108">
        <f t="shared" si="61"/>
        <v>0</v>
      </c>
      <c r="W116" s="108">
        <f t="shared" si="61"/>
        <v>0</v>
      </c>
      <c r="X116" s="108">
        <f t="shared" si="62"/>
        <v>0</v>
      </c>
      <c r="Y116" s="108"/>
      <c r="Z116" s="108">
        <f t="shared" si="62"/>
        <v>0</v>
      </c>
      <c r="AA116" s="108">
        <f t="shared" si="62"/>
        <v>0</v>
      </c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>
        <f>SUM(AK117)</f>
        <v>0</v>
      </c>
      <c r="AL116" s="129">
        <f>SUM(AL117)</f>
        <v>0</v>
      </c>
      <c r="AM116" s="118"/>
    </row>
    <row r="117" spans="1:40" ht="12.75" hidden="1" customHeight="1" x14ac:dyDescent="0.2">
      <c r="A117" s="58"/>
      <c r="B117" s="130" t="s">
        <v>90</v>
      </c>
      <c r="C117" s="131">
        <f>SUM('56_02'!C20)</f>
        <v>0</v>
      </c>
      <c r="D117" s="131">
        <f>SUM('56_02'!D20)</f>
        <v>0</v>
      </c>
      <c r="E117" s="131">
        <f>SUM('56_02'!E20)</f>
        <v>0</v>
      </c>
      <c r="F117" s="131">
        <f>SUM('56_02'!F20)</f>
        <v>0</v>
      </c>
      <c r="G117" s="131"/>
      <c r="H117" s="131">
        <f>SUM('56_02'!G20)</f>
        <v>0</v>
      </c>
      <c r="I117" s="131">
        <f>SUM('56_02'!I20)</f>
        <v>0</v>
      </c>
      <c r="J117" s="131">
        <f>SUM('56_02'!J20)</f>
        <v>0</v>
      </c>
      <c r="K117" s="131">
        <f>SUM('56_02'!K20)</f>
        <v>0</v>
      </c>
      <c r="L117" s="131">
        <f>SUM('56_02'!L20)</f>
        <v>0</v>
      </c>
      <c r="M117" s="131">
        <f>SUM('56_02'!M20)</f>
        <v>0</v>
      </c>
      <c r="N117" s="131">
        <f>SUM('56_02'!N20)</f>
        <v>0</v>
      </c>
      <c r="O117" s="131">
        <f>SUM('56_02'!O20)</f>
        <v>0</v>
      </c>
      <c r="P117" s="131">
        <f>SUM('56_02'!P20)</f>
        <v>0</v>
      </c>
      <c r="Q117" s="131">
        <f>SUM('56_02'!Q20)</f>
        <v>0</v>
      </c>
      <c r="R117" s="131">
        <f>SUM('56_02'!R20)</f>
        <v>0</v>
      </c>
      <c r="S117" s="131">
        <f>SUM('56_02'!S20)</f>
        <v>0</v>
      </c>
      <c r="T117" s="131">
        <f>SUM('56_02'!T20)</f>
        <v>0</v>
      </c>
      <c r="U117" s="131">
        <f>SUM('56_02'!U20)</f>
        <v>0</v>
      </c>
      <c r="V117" s="131">
        <f>SUM('56_02'!V20)</f>
        <v>0</v>
      </c>
      <c r="W117" s="131">
        <f>SUM('56_02'!W20)</f>
        <v>0</v>
      </c>
      <c r="X117" s="131">
        <f>SUM('56_02'!X20)</f>
        <v>0</v>
      </c>
      <c r="Y117" s="131"/>
      <c r="Z117" s="131">
        <f>SUM('56_02'!Y20)</f>
        <v>0</v>
      </c>
      <c r="AA117" s="131">
        <f>SUM('56_02'!Z20)</f>
        <v>0</v>
      </c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>
        <f>SUM('56_02'!AA20)</f>
        <v>0</v>
      </c>
      <c r="AL117" s="132">
        <f>SUM('56_02'!AB20)</f>
        <v>0</v>
      </c>
      <c r="AM117" s="118"/>
    </row>
    <row r="118" spans="1:40" ht="78" customHeight="1" x14ac:dyDescent="0.2">
      <c r="A118" s="27" t="s">
        <v>115</v>
      </c>
      <c r="B118" s="32" t="s">
        <v>116</v>
      </c>
      <c r="C118" s="133">
        <f t="shared" ref="C118:AM118" si="63">SUM(C119+C122)</f>
        <v>13831</v>
      </c>
      <c r="D118" s="133">
        <f t="shared" si="63"/>
        <v>14622</v>
      </c>
      <c r="E118" s="133">
        <f t="shared" si="63"/>
        <v>14474</v>
      </c>
      <c r="F118" s="133">
        <f t="shared" si="63"/>
        <v>16503</v>
      </c>
      <c r="G118" s="133">
        <f t="shared" si="63"/>
        <v>15809</v>
      </c>
      <c r="H118" s="133">
        <f t="shared" si="63"/>
        <v>0</v>
      </c>
      <c r="I118" s="133">
        <f>SUM(I119+I122)</f>
        <v>13831</v>
      </c>
      <c r="J118" s="133">
        <f>SUM(J119+J122)</f>
        <v>0</v>
      </c>
      <c r="K118" s="133">
        <f>SUM(K119+K122)</f>
        <v>13831</v>
      </c>
      <c r="L118" s="133">
        <f t="shared" si="63"/>
        <v>0</v>
      </c>
      <c r="M118" s="133">
        <f t="shared" si="63"/>
        <v>13831</v>
      </c>
      <c r="N118" s="133">
        <f t="shared" si="63"/>
        <v>0</v>
      </c>
      <c r="O118" s="133">
        <f t="shared" si="63"/>
        <v>13831</v>
      </c>
      <c r="P118" s="133">
        <f t="shared" si="63"/>
        <v>120</v>
      </c>
      <c r="Q118" s="133">
        <f t="shared" si="63"/>
        <v>13951</v>
      </c>
      <c r="R118" s="133">
        <f t="shared" si="63"/>
        <v>0</v>
      </c>
      <c r="S118" s="133">
        <f t="shared" si="63"/>
        <v>13951</v>
      </c>
      <c r="T118" s="133">
        <f t="shared" si="63"/>
        <v>0</v>
      </c>
      <c r="U118" s="133">
        <f t="shared" si="63"/>
        <v>13951</v>
      </c>
      <c r="V118" s="133">
        <f t="shared" si="63"/>
        <v>100</v>
      </c>
      <c r="W118" s="133">
        <f t="shared" si="63"/>
        <v>14051</v>
      </c>
      <c r="X118" s="133">
        <f t="shared" si="63"/>
        <v>0</v>
      </c>
      <c r="Y118" s="133">
        <f t="shared" si="63"/>
        <v>0</v>
      </c>
      <c r="Z118" s="133">
        <f t="shared" si="63"/>
        <v>14051</v>
      </c>
      <c r="AA118" s="133">
        <f t="shared" si="63"/>
        <v>0</v>
      </c>
      <c r="AB118" s="133">
        <f t="shared" si="63"/>
        <v>14051</v>
      </c>
      <c r="AC118" s="133">
        <f t="shared" si="63"/>
        <v>571</v>
      </c>
      <c r="AD118" s="133">
        <f t="shared" si="63"/>
        <v>14622</v>
      </c>
      <c r="AE118" s="133">
        <f t="shared" si="63"/>
        <v>0</v>
      </c>
      <c r="AF118" s="133">
        <f t="shared" si="63"/>
        <v>14567</v>
      </c>
      <c r="AG118" s="133">
        <f t="shared" si="63"/>
        <v>0</v>
      </c>
      <c r="AH118" s="133">
        <f>SUM(AH119+AH122)</f>
        <v>14567</v>
      </c>
      <c r="AI118" s="133">
        <f>SUM(AI119+AI122)</f>
        <v>0</v>
      </c>
      <c r="AJ118" s="133">
        <f>SUM(AJ119+AJ122)</f>
        <v>14567</v>
      </c>
      <c r="AK118" s="133">
        <f t="shared" si="63"/>
        <v>0</v>
      </c>
      <c r="AL118" s="133">
        <f t="shared" si="63"/>
        <v>0</v>
      </c>
      <c r="AM118" s="133">
        <f t="shared" si="63"/>
        <v>0</v>
      </c>
    </row>
    <row r="119" spans="1:40" ht="35.25" customHeight="1" x14ac:dyDescent="0.2">
      <c r="A119" s="27"/>
      <c r="B119" s="62" t="s">
        <v>37</v>
      </c>
      <c r="C119" s="47">
        <f t="shared" ref="C119:AM119" si="64">SUM(C120+C121)</f>
        <v>13776</v>
      </c>
      <c r="D119" s="47">
        <f t="shared" si="64"/>
        <v>14567</v>
      </c>
      <c r="E119" s="47">
        <f t="shared" si="64"/>
        <v>14474</v>
      </c>
      <c r="F119" s="47">
        <f t="shared" si="64"/>
        <v>16449</v>
      </c>
      <c r="G119" s="47">
        <f t="shared" si="64"/>
        <v>15755</v>
      </c>
      <c r="H119" s="47">
        <f t="shared" si="64"/>
        <v>0</v>
      </c>
      <c r="I119" s="47">
        <f>SUM(I120+I121)</f>
        <v>13776</v>
      </c>
      <c r="J119" s="47">
        <f>SUM(J120+J121)</f>
        <v>0</v>
      </c>
      <c r="K119" s="47">
        <f>SUM(K120+K121)</f>
        <v>13776</v>
      </c>
      <c r="L119" s="47">
        <f t="shared" si="64"/>
        <v>0</v>
      </c>
      <c r="M119" s="47">
        <f t="shared" si="64"/>
        <v>13776</v>
      </c>
      <c r="N119" s="47">
        <f t="shared" si="64"/>
        <v>0</v>
      </c>
      <c r="O119" s="47">
        <f t="shared" si="64"/>
        <v>13776</v>
      </c>
      <c r="P119" s="47">
        <f t="shared" si="64"/>
        <v>120</v>
      </c>
      <c r="Q119" s="47">
        <f t="shared" si="64"/>
        <v>13896</v>
      </c>
      <c r="R119" s="47">
        <f t="shared" si="64"/>
        <v>0</v>
      </c>
      <c r="S119" s="47">
        <f t="shared" si="64"/>
        <v>13896</v>
      </c>
      <c r="T119" s="47">
        <f t="shared" si="64"/>
        <v>0</v>
      </c>
      <c r="U119" s="47">
        <f t="shared" si="64"/>
        <v>13896</v>
      </c>
      <c r="V119" s="47">
        <f t="shared" si="64"/>
        <v>100</v>
      </c>
      <c r="W119" s="47">
        <f t="shared" si="64"/>
        <v>13996</v>
      </c>
      <c r="X119" s="47">
        <f t="shared" si="64"/>
        <v>0</v>
      </c>
      <c r="Y119" s="47">
        <f t="shared" si="64"/>
        <v>0</v>
      </c>
      <c r="Z119" s="47">
        <f t="shared" si="64"/>
        <v>13996</v>
      </c>
      <c r="AA119" s="47">
        <f t="shared" si="64"/>
        <v>0</v>
      </c>
      <c r="AB119" s="47">
        <f t="shared" si="64"/>
        <v>13996</v>
      </c>
      <c r="AC119" s="47">
        <f t="shared" si="64"/>
        <v>571</v>
      </c>
      <c r="AD119" s="47">
        <f t="shared" si="64"/>
        <v>14567</v>
      </c>
      <c r="AE119" s="47">
        <f t="shared" si="64"/>
        <v>0</v>
      </c>
      <c r="AF119" s="47">
        <f t="shared" si="64"/>
        <v>14567</v>
      </c>
      <c r="AG119" s="47">
        <f t="shared" si="64"/>
        <v>0</v>
      </c>
      <c r="AH119" s="47">
        <f t="shared" si="64"/>
        <v>14567</v>
      </c>
      <c r="AI119" s="47">
        <f t="shared" si="64"/>
        <v>0</v>
      </c>
      <c r="AJ119" s="47">
        <f t="shared" si="64"/>
        <v>14567</v>
      </c>
      <c r="AK119" s="47">
        <f t="shared" si="64"/>
        <v>0</v>
      </c>
      <c r="AL119" s="47">
        <f t="shared" si="64"/>
        <v>0</v>
      </c>
      <c r="AM119" s="47">
        <f t="shared" si="64"/>
        <v>0</v>
      </c>
    </row>
    <row r="120" spans="1:40" ht="35.25" customHeight="1" x14ac:dyDescent="0.2">
      <c r="A120" s="58"/>
      <c r="B120" s="61" t="s">
        <v>88</v>
      </c>
      <c r="C120" s="105">
        <f>SUM('61_02'!C20)</f>
        <v>101</v>
      </c>
      <c r="D120" s="105">
        <f>SUM('61_02'!D20)</f>
        <v>101</v>
      </c>
      <c r="E120" s="105">
        <f>SUM('61_02'!E20)</f>
        <v>21</v>
      </c>
      <c r="F120" s="105">
        <f>SUM('61_02'!F20)</f>
        <v>294</v>
      </c>
      <c r="G120" s="105">
        <f>SUM('61_02'!G20)</f>
        <v>100</v>
      </c>
      <c r="H120" s="105">
        <f>SUM('61_02'!H20)</f>
        <v>0</v>
      </c>
      <c r="I120" s="105">
        <f>SUM('61_02'!I20)</f>
        <v>101</v>
      </c>
      <c r="J120" s="105">
        <f>SUM('61_02'!J20)</f>
        <v>0</v>
      </c>
      <c r="K120" s="105">
        <f>SUM('61_02'!K20)</f>
        <v>101</v>
      </c>
      <c r="L120" s="105">
        <f>SUM('61_02'!L20)</f>
        <v>0</v>
      </c>
      <c r="M120" s="105">
        <f>SUM('61_02'!M20)</f>
        <v>101</v>
      </c>
      <c r="N120" s="105">
        <f>SUM('61_02'!N20)</f>
        <v>0</v>
      </c>
      <c r="O120" s="105">
        <f>SUM('61_02'!O20)</f>
        <v>101</v>
      </c>
      <c r="P120" s="105">
        <f>SUM('61_02'!P20)</f>
        <v>0</v>
      </c>
      <c r="Q120" s="105">
        <f>SUM('61_02'!Q20)</f>
        <v>101</v>
      </c>
      <c r="R120" s="105">
        <f>SUM('61_02'!R20)</f>
        <v>0</v>
      </c>
      <c r="S120" s="105">
        <f>SUM('61_02'!S20)</f>
        <v>101</v>
      </c>
      <c r="T120" s="105">
        <f>SUM('61_02'!T20)</f>
        <v>0</v>
      </c>
      <c r="U120" s="105">
        <f>SUM('61_02'!U20)</f>
        <v>101</v>
      </c>
      <c r="V120" s="105">
        <f>SUM('61_02'!V20)</f>
        <v>0</v>
      </c>
      <c r="W120" s="105">
        <f>SUM('61_02'!W20)</f>
        <v>101</v>
      </c>
      <c r="X120" s="105">
        <f>SUM('61_02'!X20)</f>
        <v>0</v>
      </c>
      <c r="Y120" s="105">
        <f>SUM('61_02'!Y20)</f>
        <v>0</v>
      </c>
      <c r="Z120" s="105">
        <f>SUM('61_02'!Z20)</f>
        <v>101</v>
      </c>
      <c r="AA120" s="105">
        <f>SUM('61_02'!AA20)</f>
        <v>0</v>
      </c>
      <c r="AB120" s="105">
        <f>SUM('61_02'!AB20)</f>
        <v>101</v>
      </c>
      <c r="AC120" s="105">
        <f>SUM('61_02'!AC20)</f>
        <v>0</v>
      </c>
      <c r="AD120" s="105">
        <f>SUM('61_02'!AD20)</f>
        <v>101</v>
      </c>
      <c r="AE120" s="105">
        <f>SUM('61_02'!AE20)</f>
        <v>0</v>
      </c>
      <c r="AF120" s="105">
        <f>SUM('61_02'!AF20)</f>
        <v>101</v>
      </c>
      <c r="AG120" s="105">
        <f>SUM('61_02'!AG20)</f>
        <v>0</v>
      </c>
      <c r="AH120" s="105">
        <f>SUM('61_02'!AH20)</f>
        <v>101</v>
      </c>
      <c r="AI120" s="105">
        <f>SUM('61_02'!AI20)</f>
        <v>0</v>
      </c>
      <c r="AJ120" s="105">
        <f>SUM('61_02'!AJ20)</f>
        <v>101</v>
      </c>
      <c r="AK120" s="105">
        <f>SUM('61_02'!AK20)</f>
        <v>0</v>
      </c>
      <c r="AL120" s="105">
        <f>SUM('61_02'!AL20)</f>
        <v>0</v>
      </c>
      <c r="AM120" s="105">
        <f>SUM('61_02'!AM20)</f>
        <v>0</v>
      </c>
    </row>
    <row r="121" spans="1:40" ht="35.25" customHeight="1" x14ac:dyDescent="0.2">
      <c r="A121" s="58"/>
      <c r="B121" s="130" t="s">
        <v>90</v>
      </c>
      <c r="C121" s="131">
        <f>SUM('61_02'!C21)</f>
        <v>13675</v>
      </c>
      <c r="D121" s="131">
        <f>SUM('61_02'!D21)</f>
        <v>14466</v>
      </c>
      <c r="E121" s="131">
        <f>SUM('61_02'!E21)</f>
        <v>14453</v>
      </c>
      <c r="F121" s="131">
        <f>SUM('61_02'!F21)</f>
        <v>16155</v>
      </c>
      <c r="G121" s="131">
        <f>SUM('61_02'!G21)</f>
        <v>15655</v>
      </c>
      <c r="H121" s="131">
        <f>SUM('61_02'!H21)</f>
        <v>0</v>
      </c>
      <c r="I121" s="131">
        <f>SUM('61_02'!I21)</f>
        <v>13675</v>
      </c>
      <c r="J121" s="131">
        <f>SUM('61_02'!J21)</f>
        <v>0</v>
      </c>
      <c r="K121" s="131">
        <f>SUM('61_02'!K21)</f>
        <v>13675</v>
      </c>
      <c r="L121" s="131">
        <f>SUM('61_02'!L21)</f>
        <v>0</v>
      </c>
      <c r="M121" s="131">
        <f>SUM('61_02'!M21)</f>
        <v>13675</v>
      </c>
      <c r="N121" s="131">
        <f>SUM('61_02'!N21)</f>
        <v>0</v>
      </c>
      <c r="O121" s="131">
        <f>SUM('61_02'!O21)</f>
        <v>13675</v>
      </c>
      <c r="P121" s="131">
        <f>SUM('61_02'!P21)</f>
        <v>120</v>
      </c>
      <c r="Q121" s="131">
        <f>SUM('61_02'!Q21)</f>
        <v>13795</v>
      </c>
      <c r="R121" s="131">
        <f>SUM('61_02'!R21)</f>
        <v>0</v>
      </c>
      <c r="S121" s="131">
        <f>SUM('61_02'!S21)</f>
        <v>13795</v>
      </c>
      <c r="T121" s="131">
        <f>SUM('61_02'!T21)</f>
        <v>0</v>
      </c>
      <c r="U121" s="131">
        <f>SUM('61_02'!U21)</f>
        <v>13795</v>
      </c>
      <c r="V121" s="131">
        <f>SUM('61_02'!V21)</f>
        <v>100</v>
      </c>
      <c r="W121" s="131">
        <f>SUM('61_02'!W21)</f>
        <v>13895</v>
      </c>
      <c r="X121" s="131">
        <f>SUM('61_02'!X21)</f>
        <v>0</v>
      </c>
      <c r="Y121" s="131">
        <f>SUM('61_02'!Y21)</f>
        <v>0</v>
      </c>
      <c r="Z121" s="131">
        <f>SUM('61_02'!Z21)</f>
        <v>13895</v>
      </c>
      <c r="AA121" s="131">
        <f>SUM('61_02'!AA21)</f>
        <v>0</v>
      </c>
      <c r="AB121" s="131">
        <f>SUM('61_02'!AB21)</f>
        <v>13895</v>
      </c>
      <c r="AC121" s="131">
        <f>SUM('61_02'!AC21)</f>
        <v>571</v>
      </c>
      <c r="AD121" s="131">
        <f>SUM('61_02'!AD21)</f>
        <v>14466</v>
      </c>
      <c r="AE121" s="131">
        <f>SUM('61_02'!AE21)</f>
        <v>0</v>
      </c>
      <c r="AF121" s="131">
        <f>SUM('61_02'!AF21)</f>
        <v>14466</v>
      </c>
      <c r="AG121" s="131">
        <f>SUM('61_02'!AG21)</f>
        <v>0</v>
      </c>
      <c r="AH121" s="131">
        <f>SUM('61_02'!AH21)</f>
        <v>14466</v>
      </c>
      <c r="AI121" s="131">
        <f>SUM('61_02'!AI21)</f>
        <v>0</v>
      </c>
      <c r="AJ121" s="131">
        <f>SUM('61_02'!AJ21)</f>
        <v>14466</v>
      </c>
      <c r="AK121" s="131">
        <f>SUM('61_02'!AK21)</f>
        <v>0</v>
      </c>
      <c r="AL121" s="131">
        <f>SUM('61_02'!AL21)</f>
        <v>0</v>
      </c>
      <c r="AM121" s="131">
        <f>SUM('61_02'!AM21)</f>
        <v>0</v>
      </c>
    </row>
    <row r="122" spans="1:40" ht="35.25" customHeight="1" x14ac:dyDescent="0.2">
      <c r="A122" s="58"/>
      <c r="B122" s="107" t="s">
        <v>105</v>
      </c>
      <c r="C122" s="60">
        <f t="shared" ref="C122:AM122" si="65">SUM(C123)</f>
        <v>55</v>
      </c>
      <c r="D122" s="60">
        <f t="shared" si="65"/>
        <v>55</v>
      </c>
      <c r="E122" s="60">
        <f t="shared" si="65"/>
        <v>0</v>
      </c>
      <c r="F122" s="60">
        <f t="shared" si="65"/>
        <v>54</v>
      </c>
      <c r="G122" s="60">
        <f t="shared" si="65"/>
        <v>54</v>
      </c>
      <c r="H122" s="60">
        <f t="shared" si="65"/>
        <v>0</v>
      </c>
      <c r="I122" s="60">
        <f t="shared" si="65"/>
        <v>55</v>
      </c>
      <c r="J122" s="60">
        <f t="shared" si="65"/>
        <v>0</v>
      </c>
      <c r="K122" s="60">
        <f t="shared" si="65"/>
        <v>55</v>
      </c>
      <c r="L122" s="60">
        <f t="shared" si="65"/>
        <v>0</v>
      </c>
      <c r="M122" s="60">
        <f t="shared" si="65"/>
        <v>55</v>
      </c>
      <c r="N122" s="60">
        <f t="shared" si="65"/>
        <v>0</v>
      </c>
      <c r="O122" s="60">
        <f t="shared" si="65"/>
        <v>55</v>
      </c>
      <c r="P122" s="60">
        <f t="shared" si="65"/>
        <v>0</v>
      </c>
      <c r="Q122" s="60">
        <f t="shared" si="65"/>
        <v>55</v>
      </c>
      <c r="R122" s="60">
        <f t="shared" si="65"/>
        <v>0</v>
      </c>
      <c r="S122" s="60">
        <f t="shared" si="65"/>
        <v>55</v>
      </c>
      <c r="T122" s="60">
        <f t="shared" si="65"/>
        <v>0</v>
      </c>
      <c r="U122" s="60">
        <f t="shared" si="65"/>
        <v>55</v>
      </c>
      <c r="V122" s="60">
        <f t="shared" si="65"/>
        <v>0</v>
      </c>
      <c r="W122" s="60">
        <f t="shared" si="65"/>
        <v>55</v>
      </c>
      <c r="X122" s="60">
        <f t="shared" si="65"/>
        <v>0</v>
      </c>
      <c r="Y122" s="60">
        <f t="shared" si="65"/>
        <v>0</v>
      </c>
      <c r="Z122" s="60">
        <f t="shared" si="65"/>
        <v>55</v>
      </c>
      <c r="AA122" s="60">
        <f t="shared" si="65"/>
        <v>0</v>
      </c>
      <c r="AB122" s="60">
        <f t="shared" si="65"/>
        <v>55</v>
      </c>
      <c r="AC122" s="60">
        <f t="shared" si="65"/>
        <v>0</v>
      </c>
      <c r="AD122" s="60">
        <f t="shared" si="65"/>
        <v>55</v>
      </c>
      <c r="AE122" s="60">
        <f t="shared" si="65"/>
        <v>0</v>
      </c>
      <c r="AF122" s="60">
        <f t="shared" si="65"/>
        <v>0</v>
      </c>
      <c r="AG122" s="60">
        <f t="shared" si="65"/>
        <v>0</v>
      </c>
      <c r="AH122" s="60"/>
      <c r="AI122" s="60"/>
      <c r="AJ122" s="60"/>
      <c r="AK122" s="60">
        <f t="shared" si="65"/>
        <v>0</v>
      </c>
      <c r="AL122" s="60">
        <f t="shared" si="65"/>
        <v>0</v>
      </c>
      <c r="AM122" s="60">
        <f t="shared" si="65"/>
        <v>0</v>
      </c>
    </row>
    <row r="123" spans="1:40" ht="35.25" customHeight="1" x14ac:dyDescent="0.2">
      <c r="A123" s="58"/>
      <c r="B123" s="61" t="s">
        <v>101</v>
      </c>
      <c r="C123" s="131">
        <f>SUM('61_02'!C31)</f>
        <v>55</v>
      </c>
      <c r="D123" s="131">
        <f>SUM('61_02'!D31)</f>
        <v>55</v>
      </c>
      <c r="E123" s="131">
        <f>SUM('61_02'!E31)</f>
        <v>0</v>
      </c>
      <c r="F123" s="131">
        <f>SUM('61_02'!F31)</f>
        <v>54</v>
      </c>
      <c r="G123" s="131">
        <f>SUM('61_02'!G31)</f>
        <v>54</v>
      </c>
      <c r="H123" s="131">
        <f>SUM('61_02'!H31)</f>
        <v>0</v>
      </c>
      <c r="I123" s="131">
        <f>SUM('61_02'!I31)</f>
        <v>55</v>
      </c>
      <c r="J123" s="131">
        <f>SUM('61_02'!J31)</f>
        <v>0</v>
      </c>
      <c r="K123" s="131">
        <f>SUM('61_02'!K31)</f>
        <v>55</v>
      </c>
      <c r="L123" s="131">
        <f>SUM('61_02'!L31)</f>
        <v>0</v>
      </c>
      <c r="M123" s="131">
        <f>SUM('61_02'!M31)</f>
        <v>55</v>
      </c>
      <c r="N123" s="131">
        <f>SUM('61_02'!N31)</f>
        <v>0</v>
      </c>
      <c r="O123" s="131">
        <f>SUM('61_02'!O31)</f>
        <v>55</v>
      </c>
      <c r="P123" s="131">
        <f>SUM('61_02'!P31)</f>
        <v>0</v>
      </c>
      <c r="Q123" s="131">
        <f>SUM('61_02'!Q31)</f>
        <v>55</v>
      </c>
      <c r="R123" s="131">
        <f>SUM('61_02'!R31)</f>
        <v>0</v>
      </c>
      <c r="S123" s="131">
        <f>SUM('61_02'!S31)</f>
        <v>55</v>
      </c>
      <c r="T123" s="131">
        <f>SUM('61_02'!T31)</f>
        <v>0</v>
      </c>
      <c r="U123" s="131">
        <f>SUM('61_02'!U31)</f>
        <v>55</v>
      </c>
      <c r="V123" s="131">
        <f>SUM('61_02'!V31)</f>
        <v>0</v>
      </c>
      <c r="W123" s="131">
        <f>SUM('61_02'!W31)</f>
        <v>55</v>
      </c>
      <c r="X123" s="131">
        <f>SUM('61_02'!X31)</f>
        <v>0</v>
      </c>
      <c r="Y123" s="131">
        <f>SUM('61_02'!Y31)</f>
        <v>0</v>
      </c>
      <c r="Z123" s="131">
        <f>SUM('61_02'!Z31)</f>
        <v>55</v>
      </c>
      <c r="AA123" s="131">
        <f>SUM('61_02'!AA31)</f>
        <v>0</v>
      </c>
      <c r="AB123" s="131">
        <f>SUM('61_02'!AB31)</f>
        <v>55</v>
      </c>
      <c r="AC123" s="131">
        <f>SUM('61_02'!AC31)</f>
        <v>0</v>
      </c>
      <c r="AD123" s="131">
        <f>SUM('61_02'!AD31)</f>
        <v>55</v>
      </c>
      <c r="AE123" s="131">
        <f>SUM('61_02'!AE31)</f>
        <v>0</v>
      </c>
      <c r="AF123" s="131">
        <f>SUM('61_02'!AF31)</f>
        <v>0</v>
      </c>
      <c r="AG123" s="131">
        <f>SUM('61_02'!AG31)</f>
        <v>0</v>
      </c>
      <c r="AH123" s="131">
        <f>SUM('61_02'!AH31)</f>
        <v>0</v>
      </c>
      <c r="AI123" s="131">
        <f>SUM('61_02'!AI31)</f>
        <v>0</v>
      </c>
      <c r="AJ123" s="131">
        <f>SUM('61_02'!AJ31)</f>
        <v>0</v>
      </c>
      <c r="AK123" s="131">
        <f>SUM('61_02'!AK31)</f>
        <v>0</v>
      </c>
      <c r="AL123" s="131">
        <f>SUM('61_02'!AL31)</f>
        <v>0</v>
      </c>
      <c r="AM123" s="131">
        <f>SUM('61_02'!AM31)</f>
        <v>0</v>
      </c>
    </row>
    <row r="124" spans="1:40" s="34" customFormat="1" ht="41.25" customHeight="1" x14ac:dyDescent="0.2">
      <c r="A124" s="27" t="s">
        <v>117</v>
      </c>
      <c r="B124" s="32" t="s">
        <v>118</v>
      </c>
      <c r="C124" s="133">
        <f t="shared" ref="C124:AM124" si="66">SUM(C125+C131)</f>
        <v>197171</v>
      </c>
      <c r="D124" s="133">
        <f t="shared" si="66"/>
        <v>230973</v>
      </c>
      <c r="E124" s="133">
        <f t="shared" si="66"/>
        <v>223781</v>
      </c>
      <c r="F124" s="133">
        <f t="shared" si="66"/>
        <v>166149</v>
      </c>
      <c r="G124" s="133">
        <f t="shared" si="66"/>
        <v>170834</v>
      </c>
      <c r="H124" s="133">
        <f t="shared" si="66"/>
        <v>0</v>
      </c>
      <c r="I124" s="133">
        <f t="shared" si="66"/>
        <v>197171</v>
      </c>
      <c r="J124" s="133">
        <f t="shared" si="66"/>
        <v>0</v>
      </c>
      <c r="K124" s="133">
        <f t="shared" si="66"/>
        <v>197171</v>
      </c>
      <c r="L124" s="133">
        <f t="shared" si="66"/>
        <v>817</v>
      </c>
      <c r="M124" s="133">
        <f t="shared" si="66"/>
        <v>197988</v>
      </c>
      <c r="N124" s="133">
        <f t="shared" si="66"/>
        <v>0</v>
      </c>
      <c r="O124" s="133">
        <f t="shared" si="66"/>
        <v>197988</v>
      </c>
      <c r="P124" s="133">
        <f t="shared" si="66"/>
        <v>254</v>
      </c>
      <c r="Q124" s="133">
        <f t="shared" si="66"/>
        <v>198242</v>
      </c>
      <c r="R124" s="133">
        <f t="shared" si="66"/>
        <v>10627</v>
      </c>
      <c r="S124" s="133">
        <f t="shared" si="66"/>
        <v>208869</v>
      </c>
      <c r="T124" s="133">
        <f t="shared" si="66"/>
        <v>339</v>
      </c>
      <c r="U124" s="133">
        <f t="shared" si="66"/>
        <v>209208</v>
      </c>
      <c r="V124" s="133">
        <f t="shared" si="66"/>
        <v>1809</v>
      </c>
      <c r="W124" s="133">
        <f t="shared" si="66"/>
        <v>211017</v>
      </c>
      <c r="X124" s="133">
        <f t="shared" si="66"/>
        <v>0</v>
      </c>
      <c r="Y124" s="133">
        <f t="shared" si="66"/>
        <v>12815</v>
      </c>
      <c r="Z124" s="133">
        <f t="shared" si="66"/>
        <v>223832</v>
      </c>
      <c r="AA124" s="133">
        <f t="shared" si="66"/>
        <v>7214</v>
      </c>
      <c r="AB124" s="133">
        <f t="shared" si="66"/>
        <v>231046</v>
      </c>
      <c r="AC124" s="133">
        <f t="shared" si="66"/>
        <v>-73</v>
      </c>
      <c r="AD124" s="133">
        <f t="shared" si="66"/>
        <v>230973</v>
      </c>
      <c r="AE124" s="133">
        <f t="shared" si="66"/>
        <v>0</v>
      </c>
      <c r="AF124" s="133">
        <f t="shared" si="66"/>
        <v>51262</v>
      </c>
      <c r="AG124" s="133">
        <f t="shared" si="66"/>
        <v>0</v>
      </c>
      <c r="AH124" s="133">
        <f t="shared" si="66"/>
        <v>51262</v>
      </c>
      <c r="AI124" s="133">
        <f t="shared" si="66"/>
        <v>0</v>
      </c>
      <c r="AJ124" s="133">
        <f t="shared" si="66"/>
        <v>51262</v>
      </c>
      <c r="AK124" s="133">
        <f t="shared" si="66"/>
        <v>175230</v>
      </c>
      <c r="AL124" s="133">
        <f t="shared" si="66"/>
        <v>183164</v>
      </c>
      <c r="AM124" s="133">
        <f t="shared" si="66"/>
        <v>191493</v>
      </c>
    </row>
    <row r="125" spans="1:40" s="34" customFormat="1" ht="29.25" customHeight="1" x14ac:dyDescent="0.2">
      <c r="A125" s="35"/>
      <c r="B125" s="62" t="s">
        <v>37</v>
      </c>
      <c r="C125" s="48">
        <f t="shared" ref="C125:AM125" si="67">SUM(C126:C130)</f>
        <v>176480</v>
      </c>
      <c r="D125" s="48">
        <f t="shared" si="67"/>
        <v>210100</v>
      </c>
      <c r="E125" s="48">
        <f t="shared" si="67"/>
        <v>207820</v>
      </c>
      <c r="F125" s="48">
        <f t="shared" si="67"/>
        <v>161085</v>
      </c>
      <c r="G125" s="48">
        <f t="shared" si="67"/>
        <v>167085</v>
      </c>
      <c r="H125" s="48">
        <f t="shared" si="67"/>
        <v>0</v>
      </c>
      <c r="I125" s="48">
        <f t="shared" si="67"/>
        <v>176480</v>
      </c>
      <c r="J125" s="48">
        <f t="shared" si="67"/>
        <v>0</v>
      </c>
      <c r="K125" s="48">
        <f t="shared" si="67"/>
        <v>176480</v>
      </c>
      <c r="L125" s="48">
        <f t="shared" si="67"/>
        <v>21</v>
      </c>
      <c r="M125" s="48">
        <f t="shared" si="67"/>
        <v>176501</v>
      </c>
      <c r="N125" s="48">
        <f t="shared" si="67"/>
        <v>0</v>
      </c>
      <c r="O125" s="48">
        <f t="shared" si="67"/>
        <v>176501</v>
      </c>
      <c r="P125" s="48">
        <f t="shared" si="67"/>
        <v>254</v>
      </c>
      <c r="Q125" s="48">
        <f t="shared" si="67"/>
        <v>176755</v>
      </c>
      <c r="R125" s="48">
        <f t="shared" si="67"/>
        <v>11022</v>
      </c>
      <c r="S125" s="48">
        <f t="shared" si="67"/>
        <v>187777</v>
      </c>
      <c r="T125" s="48">
        <f t="shared" si="67"/>
        <v>326</v>
      </c>
      <c r="U125" s="48">
        <f t="shared" si="67"/>
        <v>188103</v>
      </c>
      <c r="V125" s="48">
        <f t="shared" si="67"/>
        <v>1966</v>
      </c>
      <c r="W125" s="48">
        <f t="shared" si="67"/>
        <v>190069</v>
      </c>
      <c r="X125" s="48">
        <f t="shared" si="67"/>
        <v>0</v>
      </c>
      <c r="Y125" s="48">
        <f t="shared" si="67"/>
        <v>12815</v>
      </c>
      <c r="Z125" s="48">
        <f t="shared" si="67"/>
        <v>202884</v>
      </c>
      <c r="AA125" s="48">
        <f t="shared" si="67"/>
        <v>7214</v>
      </c>
      <c r="AB125" s="48">
        <f t="shared" si="67"/>
        <v>210098</v>
      </c>
      <c r="AC125" s="48">
        <f t="shared" si="67"/>
        <v>2</v>
      </c>
      <c r="AD125" s="48">
        <f t="shared" si="67"/>
        <v>210100</v>
      </c>
      <c r="AE125" s="48">
        <f t="shared" si="67"/>
        <v>0</v>
      </c>
      <c r="AF125" s="48">
        <f t="shared" si="67"/>
        <v>30389</v>
      </c>
      <c r="AG125" s="48">
        <f t="shared" si="67"/>
        <v>0</v>
      </c>
      <c r="AH125" s="48">
        <f t="shared" si="67"/>
        <v>30389</v>
      </c>
      <c r="AI125" s="48">
        <f t="shared" si="67"/>
        <v>0</v>
      </c>
      <c r="AJ125" s="48">
        <f t="shared" si="67"/>
        <v>30389</v>
      </c>
      <c r="AK125" s="48">
        <f t="shared" si="67"/>
        <v>175230</v>
      </c>
      <c r="AL125" s="48">
        <f t="shared" si="67"/>
        <v>183164</v>
      </c>
      <c r="AM125" s="48">
        <f t="shared" si="67"/>
        <v>191493</v>
      </c>
    </row>
    <row r="126" spans="1:40" s="34" customFormat="1" ht="29.25" customHeight="1" x14ac:dyDescent="0.2">
      <c r="A126" s="35"/>
      <c r="B126" s="61" t="s">
        <v>87</v>
      </c>
      <c r="C126" s="105">
        <f>SUM('65_02'!C19)</f>
        <v>148521</v>
      </c>
      <c r="D126" s="105">
        <f>SUM('65_02'!D19)</f>
        <v>179152</v>
      </c>
      <c r="E126" s="105">
        <f>SUM('65_02'!E19)</f>
        <v>178051</v>
      </c>
      <c r="F126" s="105">
        <f>SUM('65_02'!F19)</f>
        <v>141313</v>
      </c>
      <c r="G126" s="105">
        <f>SUM('65_02'!G19)</f>
        <v>141313</v>
      </c>
      <c r="H126" s="105">
        <f>SUM('65_02'!H19)</f>
        <v>0</v>
      </c>
      <c r="I126" s="105">
        <f>SUM('65_02'!I19)</f>
        <v>148521</v>
      </c>
      <c r="J126" s="105">
        <f>SUM('65_02'!J19)</f>
        <v>0</v>
      </c>
      <c r="K126" s="105">
        <f>SUM('65_02'!K19)</f>
        <v>148521</v>
      </c>
      <c r="L126" s="105">
        <f>SUM('65_02'!L19)</f>
        <v>0</v>
      </c>
      <c r="M126" s="105">
        <f>SUM('65_02'!M19)</f>
        <v>148521</v>
      </c>
      <c r="N126" s="105">
        <f>SUM('65_02'!N19)</f>
        <v>0</v>
      </c>
      <c r="O126" s="105">
        <f>SUM('65_02'!O19)</f>
        <v>148521</v>
      </c>
      <c r="P126" s="105">
        <f>SUM('65_02'!P19)</f>
        <v>2</v>
      </c>
      <c r="Q126" s="105">
        <f>SUM('65_02'!Q19)</f>
        <v>148523</v>
      </c>
      <c r="R126" s="105">
        <f>SUM('65_02'!R19)</f>
        <v>11022</v>
      </c>
      <c r="S126" s="105">
        <f>SUM('65_02'!S19)</f>
        <v>159545</v>
      </c>
      <c r="T126" s="105">
        <f>SUM('65_02'!T19)</f>
        <v>9</v>
      </c>
      <c r="U126" s="105">
        <f>SUM('65_02'!U19)</f>
        <v>159554</v>
      </c>
      <c r="V126" s="105">
        <f>SUM('65_02'!V19)</f>
        <v>13</v>
      </c>
      <c r="W126" s="105">
        <f>SUM('65_02'!W19)</f>
        <v>159567</v>
      </c>
      <c r="X126" s="105">
        <f>SUM('65_02'!X19)</f>
        <v>0</v>
      </c>
      <c r="Y126" s="105">
        <f>SUM('65_02'!Y19)</f>
        <v>12371</v>
      </c>
      <c r="Z126" s="105">
        <f>SUM('65_02'!Z19)</f>
        <v>171938</v>
      </c>
      <c r="AA126" s="105">
        <f>SUM('65_02'!AA19)</f>
        <v>7214</v>
      </c>
      <c r="AB126" s="105">
        <f>SUM('65_02'!AB19)</f>
        <v>179152</v>
      </c>
      <c r="AC126" s="105">
        <f>SUM('65_02'!AC19)</f>
        <v>0</v>
      </c>
      <c r="AD126" s="105">
        <f>SUM('65_02'!AD19)</f>
        <v>179152</v>
      </c>
      <c r="AE126" s="105">
        <f>SUM('65_02'!AE19)</f>
        <v>0</v>
      </c>
      <c r="AF126" s="105">
        <f>SUM('65_02'!AF19)</f>
        <v>0</v>
      </c>
      <c r="AG126" s="105">
        <f>SUM('65_02'!AG19)</f>
        <v>0</v>
      </c>
      <c r="AH126" s="105">
        <f>SUM('65_02'!AH19)</f>
        <v>0</v>
      </c>
      <c r="AI126" s="105">
        <f>SUM('65_02'!AI19)</f>
        <v>0</v>
      </c>
      <c r="AJ126" s="105">
        <f>SUM('65_02'!AJ19)</f>
        <v>0</v>
      </c>
      <c r="AK126" s="105">
        <f>SUM('65_02'!AK19)</f>
        <v>158667</v>
      </c>
      <c r="AL126" s="105">
        <f>SUM('65_02'!AL19)</f>
        <v>166601</v>
      </c>
      <c r="AM126" s="105">
        <f>SUM('65_02'!AM19)</f>
        <v>174930</v>
      </c>
    </row>
    <row r="127" spans="1:40" s="12" customFormat="1" ht="29.25" customHeight="1" x14ac:dyDescent="0.2">
      <c r="A127" s="27"/>
      <c r="B127" s="61" t="s">
        <v>88</v>
      </c>
      <c r="C127" s="105">
        <f>SUM('65_02'!C24)</f>
        <v>25697</v>
      </c>
      <c r="D127" s="105">
        <f>SUM('65_02'!D24)</f>
        <v>28511</v>
      </c>
      <c r="E127" s="105">
        <f>SUM('65_02'!E24)</f>
        <v>27787</v>
      </c>
      <c r="F127" s="105">
        <f>SUM('65_02'!F24)</f>
        <v>16563</v>
      </c>
      <c r="G127" s="105">
        <f>SUM('65_02'!G24)</f>
        <v>22563</v>
      </c>
      <c r="H127" s="105">
        <f>SUM('65_02'!H24)</f>
        <v>0</v>
      </c>
      <c r="I127" s="105">
        <f>SUM('65_02'!I24)</f>
        <v>25697</v>
      </c>
      <c r="J127" s="105">
        <f>SUM('65_02'!J24)</f>
        <v>0</v>
      </c>
      <c r="K127" s="105">
        <f>SUM('65_02'!K24)</f>
        <v>25697</v>
      </c>
      <c r="L127" s="105">
        <f>SUM('65_02'!L24)</f>
        <v>21</v>
      </c>
      <c r="M127" s="105">
        <f>SUM('65_02'!M24)</f>
        <v>25718</v>
      </c>
      <c r="N127" s="105">
        <f>SUM('65_02'!N24)</f>
        <v>0</v>
      </c>
      <c r="O127" s="105">
        <f>SUM('65_02'!O24)</f>
        <v>25718</v>
      </c>
      <c r="P127" s="105">
        <f>SUM('65_02'!P24)</f>
        <v>126</v>
      </c>
      <c r="Q127" s="105">
        <f>SUM('65_02'!Q24)</f>
        <v>25844</v>
      </c>
      <c r="R127" s="105">
        <f>SUM('65_02'!R24)</f>
        <v>0</v>
      </c>
      <c r="S127" s="105">
        <f>SUM('65_02'!S24)</f>
        <v>25844</v>
      </c>
      <c r="T127" s="105">
        <f>SUM('65_02'!T24)</f>
        <v>317</v>
      </c>
      <c r="U127" s="105">
        <f>SUM('65_02'!U24)</f>
        <v>26161</v>
      </c>
      <c r="V127" s="105">
        <f>SUM('65_02'!V24)</f>
        <v>1953</v>
      </c>
      <c r="W127" s="105">
        <f>SUM('65_02'!W24)</f>
        <v>28114</v>
      </c>
      <c r="X127" s="105">
        <f>SUM('65_02'!X24)</f>
        <v>0</v>
      </c>
      <c r="Y127" s="105">
        <f>SUM('65_02'!Y24)</f>
        <v>395</v>
      </c>
      <c r="Z127" s="105">
        <f>SUM('65_02'!Z24)</f>
        <v>28509</v>
      </c>
      <c r="AA127" s="105">
        <f>SUM('65_02'!AA24)</f>
        <v>0</v>
      </c>
      <c r="AB127" s="105">
        <f>SUM('65_02'!AB24)</f>
        <v>28509</v>
      </c>
      <c r="AC127" s="105">
        <f>SUM('65_02'!AC24)</f>
        <v>2</v>
      </c>
      <c r="AD127" s="105">
        <f>SUM('65_02'!AD24)</f>
        <v>28511</v>
      </c>
      <c r="AE127" s="105">
        <f>SUM('65_02'!AE24)</f>
        <v>0</v>
      </c>
      <c r="AF127" s="105">
        <f>SUM('65_02'!AF24)</f>
        <v>28511</v>
      </c>
      <c r="AG127" s="105">
        <f>SUM('65_02'!AG24)</f>
        <v>0</v>
      </c>
      <c r="AH127" s="105">
        <f>SUM('65_02'!AH24)</f>
        <v>28511</v>
      </c>
      <c r="AI127" s="105">
        <f>SUM('65_02'!AI24)</f>
        <v>0</v>
      </c>
      <c r="AJ127" s="105">
        <f>SUM('65_02'!AJ24)</f>
        <v>28511</v>
      </c>
      <c r="AK127" s="105">
        <f>SUM('65_02'!AK24)</f>
        <v>16563</v>
      </c>
      <c r="AL127" s="105">
        <f>SUM('65_02'!AL24)</f>
        <v>16563</v>
      </c>
      <c r="AM127" s="105">
        <f>SUM('65_02'!AM24)</f>
        <v>16563</v>
      </c>
    </row>
    <row r="128" spans="1:40" s="12" customFormat="1" ht="29.25" customHeight="1" x14ac:dyDescent="0.2">
      <c r="A128" s="27"/>
      <c r="B128" s="61" t="s">
        <v>119</v>
      </c>
      <c r="C128" s="105">
        <f>SUM('65_02'!C28)</f>
        <v>450</v>
      </c>
      <c r="D128" s="105">
        <f>SUM('65_02'!D28)</f>
        <v>559</v>
      </c>
      <c r="E128" s="105">
        <f>SUM('65_02'!E28)</f>
        <v>403</v>
      </c>
      <c r="F128" s="105">
        <f>SUM('65_02'!F28)</f>
        <v>867</v>
      </c>
      <c r="G128" s="105">
        <f>SUM('65_02'!G28)</f>
        <v>867</v>
      </c>
      <c r="H128" s="105">
        <f>SUM('65_02'!H28)</f>
        <v>0</v>
      </c>
      <c r="I128" s="105">
        <f>SUM('65_02'!I28)</f>
        <v>450</v>
      </c>
      <c r="J128" s="105">
        <f>SUM('65_02'!J28)</f>
        <v>0</v>
      </c>
      <c r="K128" s="105">
        <f>SUM('65_02'!K28)</f>
        <v>450</v>
      </c>
      <c r="L128" s="105">
        <f>SUM('65_02'!L28)</f>
        <v>0</v>
      </c>
      <c r="M128" s="105">
        <f>SUM('65_02'!M28)</f>
        <v>450</v>
      </c>
      <c r="N128" s="105">
        <f>SUM('65_02'!N28)</f>
        <v>0</v>
      </c>
      <c r="O128" s="105">
        <f>SUM('65_02'!O28)</f>
        <v>450</v>
      </c>
      <c r="P128" s="105">
        <f>SUM('65_02'!P28)</f>
        <v>109</v>
      </c>
      <c r="Q128" s="105">
        <f>SUM('65_02'!Q28)</f>
        <v>559</v>
      </c>
      <c r="R128" s="105">
        <f>SUM('65_02'!R28)</f>
        <v>0</v>
      </c>
      <c r="S128" s="105">
        <f>SUM('65_02'!S28)</f>
        <v>559</v>
      </c>
      <c r="T128" s="105">
        <f>SUM('65_02'!T28)</f>
        <v>0</v>
      </c>
      <c r="U128" s="105">
        <f>SUM('65_02'!U28)</f>
        <v>559</v>
      </c>
      <c r="V128" s="105">
        <f>SUM('65_02'!V28)</f>
        <v>0</v>
      </c>
      <c r="W128" s="105">
        <f>SUM('65_02'!W28)</f>
        <v>559</v>
      </c>
      <c r="X128" s="105">
        <f>SUM('65_02'!X28)</f>
        <v>0</v>
      </c>
      <c r="Y128" s="105">
        <f>SUM('65_02'!Y28)</f>
        <v>0</v>
      </c>
      <c r="Z128" s="105">
        <f>SUM('65_02'!Z28)</f>
        <v>559</v>
      </c>
      <c r="AA128" s="105">
        <f>SUM('65_02'!AA28)</f>
        <v>0</v>
      </c>
      <c r="AB128" s="105">
        <f>SUM('65_02'!AB28)</f>
        <v>559</v>
      </c>
      <c r="AC128" s="105">
        <f>SUM('65_02'!AC28)</f>
        <v>0</v>
      </c>
      <c r="AD128" s="105">
        <f>SUM('65_02'!AD28)</f>
        <v>559</v>
      </c>
      <c r="AE128" s="105">
        <f>SUM('65_02'!AE28)</f>
        <v>0</v>
      </c>
      <c r="AF128" s="105">
        <f>SUM('65_02'!AF28)</f>
        <v>0</v>
      </c>
      <c r="AG128" s="105">
        <f>SUM('65_02'!AG28)</f>
        <v>0</v>
      </c>
      <c r="AH128" s="105">
        <f>SUM('65_02'!AH28)</f>
        <v>0</v>
      </c>
      <c r="AI128" s="105">
        <f>SUM('65_02'!AI28)</f>
        <v>0</v>
      </c>
      <c r="AJ128" s="105">
        <f>SUM('65_02'!AJ28)</f>
        <v>0</v>
      </c>
      <c r="AK128" s="105">
        <f>SUM('65_02'!AK28)</f>
        <v>0</v>
      </c>
      <c r="AL128" s="105">
        <f>SUM('65_02'!AL28)</f>
        <v>0</v>
      </c>
      <c r="AM128" s="105">
        <f>SUM('65_02'!AM28)</f>
        <v>0</v>
      </c>
      <c r="AN128" s="110"/>
    </row>
    <row r="129" spans="1:39" s="12" customFormat="1" ht="29.25" customHeight="1" x14ac:dyDescent="0.2">
      <c r="A129" s="89"/>
      <c r="B129" s="61" t="s">
        <v>120</v>
      </c>
      <c r="C129" s="105">
        <f>SUM('65_02'!C29)</f>
        <v>1812</v>
      </c>
      <c r="D129" s="105">
        <f>SUM('65_02'!D29)</f>
        <v>1878</v>
      </c>
      <c r="E129" s="105">
        <f>SUM('65_02'!E29)</f>
        <v>1757</v>
      </c>
      <c r="F129" s="105">
        <f>SUM('65_02'!F29)</f>
        <v>2342</v>
      </c>
      <c r="G129" s="105">
        <f>SUM('65_02'!G29)</f>
        <v>2342</v>
      </c>
      <c r="H129" s="105">
        <f>SUM('65_02'!H29)</f>
        <v>0</v>
      </c>
      <c r="I129" s="105">
        <f>SUM('65_02'!I29)</f>
        <v>1812</v>
      </c>
      <c r="J129" s="105">
        <f>SUM('65_02'!J29)</f>
        <v>0</v>
      </c>
      <c r="K129" s="105">
        <f>SUM('65_02'!K29)</f>
        <v>1812</v>
      </c>
      <c r="L129" s="105">
        <f>SUM('65_02'!L29)</f>
        <v>0</v>
      </c>
      <c r="M129" s="105">
        <f>SUM('65_02'!M29)</f>
        <v>1812</v>
      </c>
      <c r="N129" s="105">
        <f>SUM('65_02'!N29)</f>
        <v>0</v>
      </c>
      <c r="O129" s="105">
        <f>SUM('65_02'!O29)</f>
        <v>1812</v>
      </c>
      <c r="P129" s="105">
        <f>SUM('65_02'!P29)</f>
        <v>17</v>
      </c>
      <c r="Q129" s="105">
        <f>SUM('65_02'!Q29)</f>
        <v>1829</v>
      </c>
      <c r="R129" s="105">
        <f>SUM('65_02'!R29)</f>
        <v>0</v>
      </c>
      <c r="S129" s="105">
        <f>SUM('65_02'!S29)</f>
        <v>1829</v>
      </c>
      <c r="T129" s="105">
        <f>SUM('65_02'!T29)</f>
        <v>0</v>
      </c>
      <c r="U129" s="105">
        <f>SUM('65_02'!U29)</f>
        <v>1829</v>
      </c>
      <c r="V129" s="105">
        <f>SUM('65_02'!V29)</f>
        <v>0</v>
      </c>
      <c r="W129" s="105">
        <f>SUM('65_02'!W29)</f>
        <v>1829</v>
      </c>
      <c r="X129" s="105">
        <f>SUM('65_02'!X29)</f>
        <v>0</v>
      </c>
      <c r="Y129" s="105">
        <f>SUM('65_02'!Y29)</f>
        <v>49</v>
      </c>
      <c r="Z129" s="105">
        <f>SUM('65_02'!Z29)</f>
        <v>1878</v>
      </c>
      <c r="AA129" s="105">
        <f>SUM('65_02'!AA29)</f>
        <v>0</v>
      </c>
      <c r="AB129" s="105">
        <f>SUM('65_02'!AB29)</f>
        <v>1878</v>
      </c>
      <c r="AC129" s="105">
        <f>SUM('65_02'!AC29)</f>
        <v>0</v>
      </c>
      <c r="AD129" s="105">
        <f>SUM('65_02'!AD29)</f>
        <v>1878</v>
      </c>
      <c r="AE129" s="105">
        <f>SUM('65_02'!AE29)</f>
        <v>0</v>
      </c>
      <c r="AF129" s="105">
        <f>SUM('65_02'!AF29)</f>
        <v>1878</v>
      </c>
      <c r="AG129" s="105">
        <f>SUM('65_02'!AG29)</f>
        <v>0</v>
      </c>
      <c r="AH129" s="105">
        <f>SUM('65_02'!AH29)</f>
        <v>1878</v>
      </c>
      <c r="AI129" s="105">
        <f>SUM('65_02'!AI29)</f>
        <v>0</v>
      </c>
      <c r="AJ129" s="105">
        <f>SUM('65_02'!AJ29)</f>
        <v>1878</v>
      </c>
      <c r="AK129" s="105">
        <f>SUM('65_02'!AK29)</f>
        <v>0</v>
      </c>
      <c r="AL129" s="105">
        <f>SUM('65_02'!AL29)</f>
        <v>0</v>
      </c>
      <c r="AM129" s="105">
        <f>SUM('65_02'!AM29)</f>
        <v>0</v>
      </c>
    </row>
    <row r="130" spans="1:39" s="12" customFormat="1" ht="29.25" customHeight="1" x14ac:dyDescent="0.2">
      <c r="A130" s="89"/>
      <c r="B130" s="106" t="s">
        <v>96</v>
      </c>
      <c r="C130" s="105">
        <f>SUM('65_02'!C30)</f>
        <v>0</v>
      </c>
      <c r="D130" s="105">
        <f>SUM('65_02'!D30)</f>
        <v>0</v>
      </c>
      <c r="E130" s="105">
        <f>SUM('65_02'!E30)</f>
        <v>-178</v>
      </c>
      <c r="F130" s="105">
        <f>SUM('65_02'!F30)</f>
        <v>0</v>
      </c>
      <c r="G130" s="105">
        <f>SUM('65_02'!G30)</f>
        <v>0</v>
      </c>
      <c r="H130" s="105">
        <f>SUM('65_02'!H30)</f>
        <v>0</v>
      </c>
      <c r="I130" s="105">
        <f>SUM('65_02'!I30)</f>
        <v>0</v>
      </c>
      <c r="J130" s="105">
        <f>SUM('65_02'!J30)</f>
        <v>0</v>
      </c>
      <c r="K130" s="105">
        <f>SUM('65_02'!K30)</f>
        <v>0</v>
      </c>
      <c r="L130" s="105">
        <f>SUM('65_02'!L30)</f>
        <v>0</v>
      </c>
      <c r="M130" s="105">
        <f>SUM('65_02'!M30)</f>
        <v>0</v>
      </c>
      <c r="N130" s="105">
        <f>SUM('65_02'!N30)</f>
        <v>0</v>
      </c>
      <c r="O130" s="105">
        <f>SUM('65_02'!O30)</f>
        <v>0</v>
      </c>
      <c r="P130" s="105">
        <f>SUM('65_02'!P30)</f>
        <v>0</v>
      </c>
      <c r="Q130" s="105">
        <f>SUM('65_02'!Q30)</f>
        <v>0</v>
      </c>
      <c r="R130" s="105">
        <f>SUM('65_02'!R30)</f>
        <v>0</v>
      </c>
      <c r="S130" s="105">
        <f>SUM('65_02'!S30)</f>
        <v>0</v>
      </c>
      <c r="T130" s="105">
        <f>SUM('65_02'!T30)</f>
        <v>0</v>
      </c>
      <c r="U130" s="105">
        <f>SUM('65_02'!U30)</f>
        <v>0</v>
      </c>
      <c r="V130" s="105">
        <f>SUM('65_02'!V30)</f>
        <v>0</v>
      </c>
      <c r="W130" s="105">
        <f>SUM('65_02'!W30)</f>
        <v>0</v>
      </c>
      <c r="X130" s="105">
        <f>SUM('65_02'!X30)</f>
        <v>0</v>
      </c>
      <c r="Y130" s="105">
        <f>SUM('65_02'!Y30)</f>
        <v>0</v>
      </c>
      <c r="Z130" s="105">
        <f>SUM('65_02'!Z30)</f>
        <v>0</v>
      </c>
      <c r="AA130" s="105">
        <f>SUM('65_02'!AA30)</f>
        <v>0</v>
      </c>
      <c r="AB130" s="105">
        <f>SUM('65_02'!AB30)</f>
        <v>0</v>
      </c>
      <c r="AC130" s="105">
        <f>SUM('65_02'!AC30)</f>
        <v>0</v>
      </c>
      <c r="AD130" s="105">
        <f>SUM('65_02'!AD30)</f>
        <v>0</v>
      </c>
      <c r="AE130" s="105">
        <f>SUM('65_02'!AE30)</f>
        <v>0</v>
      </c>
      <c r="AF130" s="105">
        <f>SUM('65_02'!AF30)</f>
        <v>0</v>
      </c>
      <c r="AG130" s="105">
        <f>SUM('65_02'!AG30)</f>
        <v>0</v>
      </c>
      <c r="AH130" s="105">
        <f>SUM('65_02'!AH30)</f>
        <v>0</v>
      </c>
      <c r="AI130" s="105">
        <f>SUM('65_02'!AI30)</f>
        <v>0</v>
      </c>
      <c r="AJ130" s="105">
        <f>SUM('65_02'!AJ30)</f>
        <v>0</v>
      </c>
      <c r="AK130" s="105">
        <f>SUM('65_02'!AK30)</f>
        <v>0</v>
      </c>
      <c r="AL130" s="105">
        <f>SUM('65_02'!AL30)</f>
        <v>0</v>
      </c>
      <c r="AM130" s="105">
        <f>SUM('65_02'!AM30)</f>
        <v>0</v>
      </c>
    </row>
    <row r="131" spans="1:39" s="12" customFormat="1" ht="29.25" customHeight="1" x14ac:dyDescent="0.2">
      <c r="A131" s="27"/>
      <c r="B131" s="107" t="s">
        <v>105</v>
      </c>
      <c r="C131" s="134">
        <f t="shared" ref="C131:AM131" si="68">SUM(C132:C135)</f>
        <v>20691</v>
      </c>
      <c r="D131" s="134">
        <f t="shared" si="68"/>
        <v>20873</v>
      </c>
      <c r="E131" s="134">
        <f t="shared" si="68"/>
        <v>15961</v>
      </c>
      <c r="F131" s="134">
        <f t="shared" si="68"/>
        <v>5064</v>
      </c>
      <c r="G131" s="134">
        <f t="shared" si="68"/>
        <v>3749</v>
      </c>
      <c r="H131" s="134">
        <f t="shared" si="68"/>
        <v>0</v>
      </c>
      <c r="I131" s="134">
        <f t="shared" si="68"/>
        <v>20691</v>
      </c>
      <c r="J131" s="134">
        <f t="shared" si="68"/>
        <v>0</v>
      </c>
      <c r="K131" s="134">
        <f t="shared" si="68"/>
        <v>20691</v>
      </c>
      <c r="L131" s="134">
        <f t="shared" si="68"/>
        <v>796</v>
      </c>
      <c r="M131" s="134">
        <f t="shared" si="68"/>
        <v>21487</v>
      </c>
      <c r="N131" s="134">
        <f t="shared" si="68"/>
        <v>0</v>
      </c>
      <c r="O131" s="134">
        <f t="shared" si="68"/>
        <v>21487</v>
      </c>
      <c r="P131" s="134">
        <f t="shared" si="68"/>
        <v>0</v>
      </c>
      <c r="Q131" s="134">
        <f t="shared" si="68"/>
        <v>21487</v>
      </c>
      <c r="R131" s="134">
        <f t="shared" si="68"/>
        <v>-395</v>
      </c>
      <c r="S131" s="134">
        <f t="shared" si="68"/>
        <v>21092</v>
      </c>
      <c r="T131" s="134">
        <f t="shared" si="68"/>
        <v>13</v>
      </c>
      <c r="U131" s="134">
        <f t="shared" si="68"/>
        <v>21105</v>
      </c>
      <c r="V131" s="134">
        <f t="shared" si="68"/>
        <v>-157</v>
      </c>
      <c r="W131" s="134">
        <f t="shared" si="68"/>
        <v>20948</v>
      </c>
      <c r="X131" s="134">
        <f t="shared" si="68"/>
        <v>0</v>
      </c>
      <c r="Y131" s="134">
        <f t="shared" si="68"/>
        <v>0</v>
      </c>
      <c r="Z131" s="134">
        <f t="shared" si="68"/>
        <v>20948</v>
      </c>
      <c r="AA131" s="134">
        <f t="shared" si="68"/>
        <v>0</v>
      </c>
      <c r="AB131" s="134">
        <f t="shared" si="68"/>
        <v>20948</v>
      </c>
      <c r="AC131" s="134">
        <f t="shared" si="68"/>
        <v>-75</v>
      </c>
      <c r="AD131" s="134">
        <f t="shared" si="68"/>
        <v>20873</v>
      </c>
      <c r="AE131" s="134">
        <f t="shared" si="68"/>
        <v>0</v>
      </c>
      <c r="AF131" s="134">
        <f t="shared" si="68"/>
        <v>20873</v>
      </c>
      <c r="AG131" s="134">
        <f t="shared" si="68"/>
        <v>0</v>
      </c>
      <c r="AH131" s="134">
        <f t="shared" si="68"/>
        <v>20873</v>
      </c>
      <c r="AI131" s="134">
        <f t="shared" si="68"/>
        <v>0</v>
      </c>
      <c r="AJ131" s="134">
        <f t="shared" si="68"/>
        <v>20873</v>
      </c>
      <c r="AK131" s="134">
        <f t="shared" si="68"/>
        <v>0</v>
      </c>
      <c r="AL131" s="134">
        <f t="shared" si="68"/>
        <v>0</v>
      </c>
      <c r="AM131" s="134">
        <f t="shared" si="68"/>
        <v>0</v>
      </c>
    </row>
    <row r="132" spans="1:39" s="12" customFormat="1" ht="29.25" customHeight="1" x14ac:dyDescent="0.2">
      <c r="A132" s="27"/>
      <c r="B132" s="106" t="s">
        <v>106</v>
      </c>
      <c r="C132" s="135">
        <f>SUM('65_02'!C32)</f>
        <v>17388</v>
      </c>
      <c r="D132" s="135">
        <f>SUM('65_02'!D32)</f>
        <v>18090</v>
      </c>
      <c r="E132" s="135">
        <f>SUM('65_02'!E32)</f>
        <v>13892</v>
      </c>
      <c r="F132" s="135">
        <f>SUM('65_02'!F32)</f>
        <v>786</v>
      </c>
      <c r="G132" s="135">
        <f>SUM('65_02'!G32)</f>
        <v>786</v>
      </c>
      <c r="H132" s="135">
        <f>SUM('65_02'!H32)</f>
        <v>0</v>
      </c>
      <c r="I132" s="135">
        <f>SUM('65_02'!I32)</f>
        <v>17388</v>
      </c>
      <c r="J132" s="135">
        <f>SUM('65_02'!J32)</f>
        <v>0</v>
      </c>
      <c r="K132" s="135">
        <f>SUM('65_02'!K32)</f>
        <v>17388</v>
      </c>
      <c r="L132" s="135">
        <f>SUM('65_02'!L32)</f>
        <v>702</v>
      </c>
      <c r="M132" s="135">
        <f>SUM('65_02'!M32)</f>
        <v>18090</v>
      </c>
      <c r="N132" s="135">
        <f>SUM('65_02'!N32)</f>
        <v>0</v>
      </c>
      <c r="O132" s="135">
        <f>SUM('65_02'!O32)</f>
        <v>18090</v>
      </c>
      <c r="P132" s="135">
        <f>SUM('65_02'!P32)</f>
        <v>0</v>
      </c>
      <c r="Q132" s="135">
        <f>SUM('65_02'!Q32)</f>
        <v>18090</v>
      </c>
      <c r="R132" s="135">
        <f>SUM('65_02'!R32)</f>
        <v>0</v>
      </c>
      <c r="S132" s="135">
        <f>SUM('65_02'!S32)</f>
        <v>18090</v>
      </c>
      <c r="T132" s="135">
        <f>SUM('65_02'!T32)</f>
        <v>0</v>
      </c>
      <c r="U132" s="135">
        <f>SUM('65_02'!U32)</f>
        <v>18090</v>
      </c>
      <c r="V132" s="135">
        <f>SUM('65_02'!V32)</f>
        <v>0</v>
      </c>
      <c r="W132" s="135">
        <f>SUM('65_02'!W32)</f>
        <v>18090</v>
      </c>
      <c r="X132" s="135">
        <f>SUM('65_02'!X32)</f>
        <v>0</v>
      </c>
      <c r="Y132" s="135">
        <f>SUM('65_02'!Y32)</f>
        <v>0</v>
      </c>
      <c r="Z132" s="135">
        <f>SUM('65_02'!Z32)</f>
        <v>18090</v>
      </c>
      <c r="AA132" s="135">
        <f>SUM('65_02'!AA32)</f>
        <v>0</v>
      </c>
      <c r="AB132" s="135">
        <f>SUM('65_02'!AB32)</f>
        <v>18090</v>
      </c>
      <c r="AC132" s="135">
        <f>SUM('65_02'!AC32)</f>
        <v>0</v>
      </c>
      <c r="AD132" s="135">
        <f>SUM('65_02'!AD32)</f>
        <v>18090</v>
      </c>
      <c r="AE132" s="135">
        <f>SUM('65_02'!AE32)</f>
        <v>0</v>
      </c>
      <c r="AF132" s="135">
        <f>SUM('65_02'!AF32)</f>
        <v>18090</v>
      </c>
      <c r="AG132" s="135">
        <f>SUM('65_02'!AG32)</f>
        <v>0</v>
      </c>
      <c r="AH132" s="135">
        <f>SUM('65_02'!AH32)</f>
        <v>18090</v>
      </c>
      <c r="AI132" s="135">
        <f>SUM('65_02'!AI32)</f>
        <v>0</v>
      </c>
      <c r="AJ132" s="135">
        <f>SUM('65_02'!AJ32)</f>
        <v>18090</v>
      </c>
      <c r="AK132" s="135">
        <f>SUM('65_02'!AK32)</f>
        <v>0</v>
      </c>
      <c r="AL132" s="135">
        <f>SUM('65_02'!AL32)</f>
        <v>0</v>
      </c>
      <c r="AM132" s="135">
        <f>SUM('65_02'!AM32)</f>
        <v>0</v>
      </c>
    </row>
    <row r="133" spans="1:39" s="12" customFormat="1" ht="29.25" customHeight="1" x14ac:dyDescent="0.2">
      <c r="A133" s="27"/>
      <c r="B133" s="111" t="s">
        <v>107</v>
      </c>
      <c r="C133" s="135">
        <f>SUM('65_02'!C33)</f>
        <v>0</v>
      </c>
      <c r="D133" s="135">
        <f>SUM('65_02'!D33)</f>
        <v>0</v>
      </c>
      <c r="E133" s="135">
        <f>SUM('65_02'!E33)</f>
        <v>0</v>
      </c>
      <c r="F133" s="135">
        <f>SUM('65_02'!F33)</f>
        <v>12</v>
      </c>
      <c r="G133" s="135">
        <f>SUM('65_02'!G33)</f>
        <v>12</v>
      </c>
      <c r="H133" s="135">
        <f>SUM('65_02'!H33)</f>
        <v>0</v>
      </c>
      <c r="I133" s="135">
        <f>SUM('65_02'!I33)</f>
        <v>0</v>
      </c>
      <c r="J133" s="135">
        <f>SUM('65_02'!J33)</f>
        <v>0</v>
      </c>
      <c r="K133" s="135">
        <f>SUM('65_02'!K33)</f>
        <v>0</v>
      </c>
      <c r="L133" s="135">
        <f>SUM('65_02'!L33)</f>
        <v>0</v>
      </c>
      <c r="M133" s="135">
        <f>SUM('65_02'!M33)</f>
        <v>0</v>
      </c>
      <c r="N133" s="135">
        <f>SUM('65_02'!N33)</f>
        <v>0</v>
      </c>
      <c r="O133" s="135">
        <f>SUM('65_02'!O33)</f>
        <v>0</v>
      </c>
      <c r="P133" s="135">
        <f>SUM('65_02'!P33)</f>
        <v>0</v>
      </c>
      <c r="Q133" s="135">
        <f>SUM('65_02'!Q33)</f>
        <v>0</v>
      </c>
      <c r="R133" s="135">
        <f>SUM('65_02'!R33)</f>
        <v>0</v>
      </c>
      <c r="S133" s="135">
        <f>SUM('65_02'!S33)</f>
        <v>0</v>
      </c>
      <c r="T133" s="135">
        <f>SUM('65_02'!T33)</f>
        <v>0</v>
      </c>
      <c r="U133" s="135">
        <f>SUM('65_02'!U33)</f>
        <v>0</v>
      </c>
      <c r="V133" s="135">
        <f>SUM('65_02'!V33)</f>
        <v>0</v>
      </c>
      <c r="W133" s="135">
        <f>SUM('65_02'!W33)</f>
        <v>0</v>
      </c>
      <c r="X133" s="135">
        <f>SUM('65_02'!X33)</f>
        <v>0</v>
      </c>
      <c r="Y133" s="135">
        <f>SUM('65_02'!Y33)</f>
        <v>0</v>
      </c>
      <c r="Z133" s="135">
        <f>SUM('65_02'!Z33)</f>
        <v>0</v>
      </c>
      <c r="AA133" s="135">
        <f>SUM('65_02'!AA33)</f>
        <v>0</v>
      </c>
      <c r="AB133" s="135">
        <f>SUM('65_02'!AB33)</f>
        <v>0</v>
      </c>
      <c r="AC133" s="135">
        <f>SUM('65_02'!AC33)</f>
        <v>0</v>
      </c>
      <c r="AD133" s="135">
        <f>SUM('65_02'!AD33)</f>
        <v>0</v>
      </c>
      <c r="AE133" s="135">
        <f>SUM('65_02'!AE33)</f>
        <v>0</v>
      </c>
      <c r="AF133" s="135">
        <f>SUM('65_02'!AF33)</f>
        <v>0</v>
      </c>
      <c r="AG133" s="135">
        <f>SUM('65_02'!AG33)</f>
        <v>0</v>
      </c>
      <c r="AH133" s="135">
        <f>SUM('65_02'!AH33)</f>
        <v>0</v>
      </c>
      <c r="AI133" s="135">
        <f>SUM('65_02'!AI33)</f>
        <v>0</v>
      </c>
      <c r="AJ133" s="135">
        <f>SUM('65_02'!AJ33)</f>
        <v>0</v>
      </c>
      <c r="AK133" s="135">
        <f>SUM('65_02'!AK33)</f>
        <v>0</v>
      </c>
      <c r="AL133" s="135">
        <f>SUM('65_02'!AL33)</f>
        <v>0</v>
      </c>
      <c r="AM133" s="135">
        <f>SUM('65_02'!AM33)</f>
        <v>0</v>
      </c>
    </row>
    <row r="134" spans="1:39" s="12" customFormat="1" ht="29.25" customHeight="1" x14ac:dyDescent="0.2">
      <c r="A134" s="27"/>
      <c r="B134" s="61" t="s">
        <v>101</v>
      </c>
      <c r="C134" s="115">
        <f>SUM('65_02'!C34)</f>
        <v>3303</v>
      </c>
      <c r="D134" s="115">
        <f>SUM('65_02'!D34)</f>
        <v>2783</v>
      </c>
      <c r="E134" s="115">
        <f>SUM('65_02'!E34)</f>
        <v>2069</v>
      </c>
      <c r="F134" s="115">
        <f>SUM('65_02'!F34)</f>
        <v>4266</v>
      </c>
      <c r="G134" s="115">
        <f>SUM('65_02'!G34)</f>
        <v>2951</v>
      </c>
      <c r="H134" s="115">
        <f>SUM('65_02'!H34)</f>
        <v>0</v>
      </c>
      <c r="I134" s="115">
        <f>SUM('65_02'!I34)</f>
        <v>3303</v>
      </c>
      <c r="J134" s="115">
        <f>SUM('65_02'!J34)</f>
        <v>0</v>
      </c>
      <c r="K134" s="115">
        <f>SUM('65_02'!K34)</f>
        <v>3303</v>
      </c>
      <c r="L134" s="115">
        <f>SUM('65_02'!L34)</f>
        <v>94</v>
      </c>
      <c r="M134" s="115">
        <f>SUM('65_02'!M34)</f>
        <v>3397</v>
      </c>
      <c r="N134" s="115">
        <f>SUM('65_02'!N34)</f>
        <v>0</v>
      </c>
      <c r="O134" s="115">
        <f>SUM('65_02'!O34)</f>
        <v>3397</v>
      </c>
      <c r="P134" s="115">
        <f>SUM('65_02'!P34)</f>
        <v>0</v>
      </c>
      <c r="Q134" s="115">
        <f>SUM('65_02'!Q34)</f>
        <v>3397</v>
      </c>
      <c r="R134" s="115">
        <f>SUM('65_02'!R34)</f>
        <v>-395</v>
      </c>
      <c r="S134" s="115">
        <f>SUM('65_02'!S34)</f>
        <v>3002</v>
      </c>
      <c r="T134" s="115">
        <f>SUM('65_02'!T34)</f>
        <v>13</v>
      </c>
      <c r="U134" s="115">
        <f>SUM('65_02'!U34)</f>
        <v>3015</v>
      </c>
      <c r="V134" s="115">
        <f>SUM('65_02'!V34)</f>
        <v>-157</v>
      </c>
      <c r="W134" s="115">
        <f>SUM('65_02'!W34)</f>
        <v>2858</v>
      </c>
      <c r="X134" s="115">
        <f>SUM('65_02'!X34)</f>
        <v>0</v>
      </c>
      <c r="Y134" s="115">
        <f>SUM('65_02'!Y34)</f>
        <v>0</v>
      </c>
      <c r="Z134" s="115">
        <f>SUM('65_02'!Z34)</f>
        <v>2858</v>
      </c>
      <c r="AA134" s="115">
        <f>SUM('65_02'!AA34)</f>
        <v>0</v>
      </c>
      <c r="AB134" s="115">
        <f>SUM('65_02'!AB34)</f>
        <v>2858</v>
      </c>
      <c r="AC134" s="115">
        <f>SUM('65_02'!AC34)</f>
        <v>-75</v>
      </c>
      <c r="AD134" s="115">
        <f>SUM('65_02'!AD34)</f>
        <v>2783</v>
      </c>
      <c r="AE134" s="115">
        <f>SUM('65_02'!AE34)</f>
        <v>0</v>
      </c>
      <c r="AF134" s="115">
        <f>SUM('65_02'!AF34)</f>
        <v>2783</v>
      </c>
      <c r="AG134" s="115">
        <f>SUM('65_02'!AG34)</f>
        <v>0</v>
      </c>
      <c r="AH134" s="115">
        <f>SUM('65_02'!AH34)</f>
        <v>2783</v>
      </c>
      <c r="AI134" s="115">
        <f>SUM('65_02'!AI34)</f>
        <v>0</v>
      </c>
      <c r="AJ134" s="115">
        <f>SUM('65_02'!AJ34)</f>
        <v>2783</v>
      </c>
      <c r="AK134" s="115">
        <f>SUM('65_02'!AK34)</f>
        <v>0</v>
      </c>
      <c r="AL134" s="115">
        <f>SUM('65_02'!AL34)</f>
        <v>0</v>
      </c>
      <c r="AM134" s="115">
        <f>SUM('65_02'!AM34)</f>
        <v>0</v>
      </c>
    </row>
    <row r="135" spans="1:39" s="12" customFormat="1" ht="29.25" customHeight="1" x14ac:dyDescent="0.45">
      <c r="A135" s="27"/>
      <c r="B135" s="113" t="s">
        <v>96</v>
      </c>
      <c r="C135" s="115">
        <f>SUM('65_02'!C35)</f>
        <v>0</v>
      </c>
      <c r="D135" s="115">
        <f>SUM('65_02'!D35)</f>
        <v>0</v>
      </c>
      <c r="E135" s="115">
        <f>SUM('65_02'!E35)</f>
        <v>0</v>
      </c>
      <c r="F135" s="115">
        <f>SUM('65_02'!F35)</f>
        <v>0</v>
      </c>
      <c r="G135" s="115">
        <f>SUM('65_02'!G35)</f>
        <v>0</v>
      </c>
      <c r="H135" s="115">
        <f>SUM('65_02'!H35)</f>
        <v>0</v>
      </c>
      <c r="I135" s="115">
        <f>SUM('65_02'!I35)</f>
        <v>0</v>
      </c>
      <c r="J135" s="115">
        <f>SUM('65_02'!J35)</f>
        <v>0</v>
      </c>
      <c r="K135" s="115">
        <f>SUM('65_02'!K35)</f>
        <v>0</v>
      </c>
      <c r="L135" s="115">
        <f>SUM('65_02'!L35)</f>
        <v>0</v>
      </c>
      <c r="M135" s="115">
        <f>SUM('65_02'!M35)</f>
        <v>0</v>
      </c>
      <c r="N135" s="115">
        <f>SUM('65_02'!N35)</f>
        <v>0</v>
      </c>
      <c r="O135" s="115">
        <f>SUM('65_02'!O35)</f>
        <v>0</v>
      </c>
      <c r="P135" s="115">
        <f>SUM('65_02'!P35)</f>
        <v>0</v>
      </c>
      <c r="Q135" s="115">
        <f>SUM('65_02'!Q35)</f>
        <v>0</v>
      </c>
      <c r="R135" s="115">
        <f>SUM('65_02'!R35)</f>
        <v>0</v>
      </c>
      <c r="S135" s="115">
        <f>SUM('65_02'!S35)</f>
        <v>0</v>
      </c>
      <c r="T135" s="115">
        <f>SUM('65_02'!T35)</f>
        <v>0</v>
      </c>
      <c r="U135" s="115">
        <f>SUM('65_02'!U35)</f>
        <v>0</v>
      </c>
      <c r="V135" s="115">
        <f>SUM('65_02'!V35)</f>
        <v>0</v>
      </c>
      <c r="W135" s="115">
        <f>SUM('65_02'!W35)</f>
        <v>0</v>
      </c>
      <c r="X135" s="115">
        <f>SUM('65_02'!X35)</f>
        <v>0</v>
      </c>
      <c r="Y135" s="115">
        <f>SUM('65_02'!Y35)</f>
        <v>0</v>
      </c>
      <c r="Z135" s="115">
        <f>SUM('65_02'!Z35)</f>
        <v>0</v>
      </c>
      <c r="AA135" s="115">
        <f>SUM('65_02'!AA35)</f>
        <v>0</v>
      </c>
      <c r="AB135" s="115">
        <f>SUM('65_02'!AB35)</f>
        <v>0</v>
      </c>
      <c r="AC135" s="115">
        <f>SUM('65_02'!AC35)</f>
        <v>0</v>
      </c>
      <c r="AD135" s="115">
        <f>SUM('65_02'!AD35)</f>
        <v>0</v>
      </c>
      <c r="AE135" s="115">
        <f>SUM('65_02'!AE35)</f>
        <v>0</v>
      </c>
      <c r="AF135" s="115">
        <f>SUM('65_02'!AF35)</f>
        <v>0</v>
      </c>
      <c r="AG135" s="115">
        <f>SUM('65_02'!AG35)</f>
        <v>0</v>
      </c>
      <c r="AH135" s="115">
        <f>SUM('65_02'!AH35)</f>
        <v>0</v>
      </c>
      <c r="AI135" s="115">
        <f>SUM('65_02'!AI35)</f>
        <v>0</v>
      </c>
      <c r="AJ135" s="115">
        <f>SUM('65_02'!AJ35)</f>
        <v>0</v>
      </c>
      <c r="AK135" s="115">
        <f>SUM('65_02'!AK35)</f>
        <v>0</v>
      </c>
      <c r="AL135" s="115">
        <f>SUM('65_02'!AL35)</f>
        <v>0</v>
      </c>
      <c r="AM135" s="115">
        <f>SUM('65_02'!AM35)</f>
        <v>0</v>
      </c>
    </row>
    <row r="136" spans="1:39" s="34" customFormat="1" ht="47.25" customHeight="1" x14ac:dyDescent="0.2">
      <c r="A136" s="89" t="s">
        <v>121</v>
      </c>
      <c r="B136" s="86" t="s">
        <v>122</v>
      </c>
      <c r="C136" s="33">
        <f t="shared" ref="C136:AM136" si="69">SUM(C137+C143)</f>
        <v>17078</v>
      </c>
      <c r="D136" s="33">
        <f t="shared" si="69"/>
        <v>25265</v>
      </c>
      <c r="E136" s="33">
        <f t="shared" si="69"/>
        <v>24504</v>
      </c>
      <c r="F136" s="33">
        <f t="shared" si="69"/>
        <v>52976</v>
      </c>
      <c r="G136" s="33">
        <f t="shared" si="69"/>
        <v>40337</v>
      </c>
      <c r="H136" s="33">
        <f t="shared" si="69"/>
        <v>0</v>
      </c>
      <c r="I136" s="33">
        <f>SUM(I137+I143)</f>
        <v>17078</v>
      </c>
      <c r="J136" s="33">
        <f>SUM(J137+J143)</f>
        <v>1293</v>
      </c>
      <c r="K136" s="33">
        <f>SUM(K137+K143)</f>
        <v>18371</v>
      </c>
      <c r="L136" s="33">
        <f t="shared" si="69"/>
        <v>224</v>
      </c>
      <c r="M136" s="33">
        <f t="shared" si="69"/>
        <v>18595</v>
      </c>
      <c r="N136" s="33">
        <f t="shared" si="69"/>
        <v>0</v>
      </c>
      <c r="O136" s="33">
        <f t="shared" si="69"/>
        <v>18595</v>
      </c>
      <c r="P136" s="33">
        <f t="shared" si="69"/>
        <v>4319</v>
      </c>
      <c r="Q136" s="33">
        <f t="shared" si="69"/>
        <v>22914</v>
      </c>
      <c r="R136" s="33">
        <f t="shared" si="69"/>
        <v>0</v>
      </c>
      <c r="S136" s="33">
        <f t="shared" si="69"/>
        <v>22914</v>
      </c>
      <c r="T136" s="33">
        <f t="shared" si="69"/>
        <v>383</v>
      </c>
      <c r="U136" s="33">
        <f t="shared" si="69"/>
        <v>23297</v>
      </c>
      <c r="V136" s="33">
        <f t="shared" si="69"/>
        <v>2461</v>
      </c>
      <c r="W136" s="33">
        <f t="shared" si="69"/>
        <v>25758</v>
      </c>
      <c r="X136" s="33">
        <f t="shared" si="69"/>
        <v>0</v>
      </c>
      <c r="Y136" s="33">
        <f t="shared" si="69"/>
        <v>41</v>
      </c>
      <c r="Z136" s="33">
        <f t="shared" si="69"/>
        <v>25799</v>
      </c>
      <c r="AA136" s="33">
        <f t="shared" si="69"/>
        <v>0</v>
      </c>
      <c r="AB136" s="33">
        <f t="shared" si="69"/>
        <v>25799</v>
      </c>
      <c r="AC136" s="33">
        <f t="shared" si="69"/>
        <v>-534</v>
      </c>
      <c r="AD136" s="33">
        <f t="shared" si="69"/>
        <v>25265</v>
      </c>
      <c r="AE136" s="33">
        <f t="shared" si="69"/>
        <v>0</v>
      </c>
      <c r="AF136" s="33">
        <f t="shared" si="69"/>
        <v>25265</v>
      </c>
      <c r="AG136" s="33">
        <f t="shared" si="69"/>
        <v>0</v>
      </c>
      <c r="AH136" s="33">
        <f t="shared" si="69"/>
        <v>25265</v>
      </c>
      <c r="AI136" s="33">
        <f t="shared" si="69"/>
        <v>0</v>
      </c>
      <c r="AJ136" s="33">
        <f t="shared" si="69"/>
        <v>25265</v>
      </c>
      <c r="AK136" s="33">
        <f t="shared" si="69"/>
        <v>0</v>
      </c>
      <c r="AL136" s="33">
        <f t="shared" si="69"/>
        <v>0</v>
      </c>
      <c r="AM136" s="33">
        <f t="shared" si="69"/>
        <v>0</v>
      </c>
    </row>
    <row r="137" spans="1:39" s="34" customFormat="1" ht="27.75" customHeight="1" x14ac:dyDescent="0.2">
      <c r="A137" s="107"/>
      <c r="B137" s="62" t="s">
        <v>37</v>
      </c>
      <c r="C137" s="136">
        <f t="shared" ref="C137:AM137" si="70">SUM(C138:C142)</f>
        <v>14210</v>
      </c>
      <c r="D137" s="136">
        <f t="shared" si="70"/>
        <v>20372</v>
      </c>
      <c r="E137" s="136">
        <f t="shared" si="70"/>
        <v>19777</v>
      </c>
      <c r="F137" s="136">
        <f t="shared" si="70"/>
        <v>21680</v>
      </c>
      <c r="G137" s="136">
        <f t="shared" si="70"/>
        <v>20237</v>
      </c>
      <c r="H137" s="136">
        <f t="shared" si="70"/>
        <v>0</v>
      </c>
      <c r="I137" s="136">
        <f>SUM(I138:I142)</f>
        <v>14210</v>
      </c>
      <c r="J137" s="136">
        <f>SUM(J138:J142)</f>
        <v>0</v>
      </c>
      <c r="K137" s="136">
        <f>SUM(K138:K142)</f>
        <v>14210</v>
      </c>
      <c r="L137" s="136">
        <f t="shared" si="70"/>
        <v>0</v>
      </c>
      <c r="M137" s="136">
        <f t="shared" si="70"/>
        <v>14210</v>
      </c>
      <c r="N137" s="136">
        <f t="shared" si="70"/>
        <v>0</v>
      </c>
      <c r="O137" s="136">
        <f t="shared" si="70"/>
        <v>14210</v>
      </c>
      <c r="P137" s="136">
        <f t="shared" si="70"/>
        <v>3595</v>
      </c>
      <c r="Q137" s="136">
        <f t="shared" si="70"/>
        <v>17805</v>
      </c>
      <c r="R137" s="136">
        <f t="shared" si="70"/>
        <v>0</v>
      </c>
      <c r="S137" s="136">
        <f t="shared" si="70"/>
        <v>17805</v>
      </c>
      <c r="T137" s="136">
        <f t="shared" si="70"/>
        <v>100</v>
      </c>
      <c r="U137" s="136">
        <f t="shared" si="70"/>
        <v>17905</v>
      </c>
      <c r="V137" s="136">
        <f t="shared" si="70"/>
        <v>2426</v>
      </c>
      <c r="W137" s="136">
        <f t="shared" si="70"/>
        <v>20331</v>
      </c>
      <c r="X137" s="136">
        <f t="shared" si="70"/>
        <v>0</v>
      </c>
      <c r="Y137" s="136">
        <f t="shared" si="70"/>
        <v>41</v>
      </c>
      <c r="Z137" s="136">
        <f t="shared" si="70"/>
        <v>20372</v>
      </c>
      <c r="AA137" s="136">
        <f t="shared" si="70"/>
        <v>0</v>
      </c>
      <c r="AB137" s="136">
        <f t="shared" si="70"/>
        <v>20372</v>
      </c>
      <c r="AC137" s="136">
        <f t="shared" si="70"/>
        <v>0</v>
      </c>
      <c r="AD137" s="136">
        <f t="shared" si="70"/>
        <v>20372</v>
      </c>
      <c r="AE137" s="136">
        <f t="shared" si="70"/>
        <v>0</v>
      </c>
      <c r="AF137" s="136">
        <f t="shared" si="70"/>
        <v>20372</v>
      </c>
      <c r="AG137" s="136">
        <f t="shared" si="70"/>
        <v>0</v>
      </c>
      <c r="AH137" s="136">
        <f t="shared" si="70"/>
        <v>20372</v>
      </c>
      <c r="AI137" s="136">
        <f t="shared" si="70"/>
        <v>0</v>
      </c>
      <c r="AJ137" s="136">
        <f t="shared" si="70"/>
        <v>20372</v>
      </c>
      <c r="AK137" s="136">
        <f t="shared" si="70"/>
        <v>0</v>
      </c>
      <c r="AL137" s="136">
        <f t="shared" si="70"/>
        <v>0</v>
      </c>
      <c r="AM137" s="136">
        <f t="shared" si="70"/>
        <v>0</v>
      </c>
    </row>
    <row r="138" spans="1:39" s="34" customFormat="1" ht="33.75" customHeight="1" x14ac:dyDescent="0.2">
      <c r="A138" s="107"/>
      <c r="B138" s="61" t="s">
        <v>87</v>
      </c>
      <c r="C138" s="115">
        <f>SUM('66_02'!C19)</f>
        <v>7330</v>
      </c>
      <c r="D138" s="115">
        <f>SUM('66_02'!D19)</f>
        <v>7333</v>
      </c>
      <c r="E138" s="115">
        <f>SUM('66_02'!E19)</f>
        <v>7115</v>
      </c>
      <c r="F138" s="115">
        <f>SUM('66_02'!F19)</f>
        <v>9233</v>
      </c>
      <c r="G138" s="115">
        <f>SUM('66_02'!G19)</f>
        <v>9246</v>
      </c>
      <c r="H138" s="115">
        <f>SUM('66_02'!H19)</f>
        <v>0</v>
      </c>
      <c r="I138" s="115">
        <f>SUM('66_02'!I19)</f>
        <v>7330</v>
      </c>
      <c r="J138" s="115">
        <f>SUM('66_02'!J19)</f>
        <v>0</v>
      </c>
      <c r="K138" s="115">
        <f>SUM('66_02'!K19)</f>
        <v>7330</v>
      </c>
      <c r="L138" s="115">
        <f>SUM('66_02'!L19)</f>
        <v>0</v>
      </c>
      <c r="M138" s="115">
        <f>SUM('66_02'!M19)</f>
        <v>7330</v>
      </c>
      <c r="N138" s="115">
        <f>SUM('66_02'!N19)</f>
        <v>0</v>
      </c>
      <c r="O138" s="115">
        <f>SUM('66_02'!O19)</f>
        <v>7330</v>
      </c>
      <c r="P138" s="115">
        <f>SUM('66_02'!P19)</f>
        <v>0</v>
      </c>
      <c r="Q138" s="115">
        <f>SUM('66_02'!Q19)</f>
        <v>7330</v>
      </c>
      <c r="R138" s="115">
        <f>SUM('66_02'!R19)</f>
        <v>0</v>
      </c>
      <c r="S138" s="115">
        <f>SUM('66_02'!S19)</f>
        <v>7330</v>
      </c>
      <c r="T138" s="115">
        <f>SUM('66_02'!T19)</f>
        <v>0</v>
      </c>
      <c r="U138" s="115">
        <f>SUM('66_02'!U19)</f>
        <v>7330</v>
      </c>
      <c r="V138" s="115">
        <f>SUM('66_02'!V19)</f>
        <v>0</v>
      </c>
      <c r="W138" s="115">
        <f>SUM('66_02'!W19)</f>
        <v>7330</v>
      </c>
      <c r="X138" s="115">
        <f>SUM('66_02'!X19)</f>
        <v>0</v>
      </c>
      <c r="Y138" s="115">
        <f>SUM('66_02'!Y19)</f>
        <v>3</v>
      </c>
      <c r="Z138" s="115">
        <f>SUM('66_02'!Z19)</f>
        <v>7333</v>
      </c>
      <c r="AA138" s="115">
        <f>SUM('66_02'!AA19)</f>
        <v>0</v>
      </c>
      <c r="AB138" s="115">
        <f>SUM('66_02'!AB19)</f>
        <v>7333</v>
      </c>
      <c r="AC138" s="115">
        <f>SUM('66_02'!AC19)</f>
        <v>0</v>
      </c>
      <c r="AD138" s="115">
        <f>SUM('66_02'!AD19)</f>
        <v>7333</v>
      </c>
      <c r="AE138" s="115">
        <f>SUM('66_02'!AE19)</f>
        <v>0</v>
      </c>
      <c r="AF138" s="115">
        <f>SUM('66_02'!AF19)</f>
        <v>7333</v>
      </c>
      <c r="AG138" s="115">
        <f>SUM('66_02'!AG19)</f>
        <v>0</v>
      </c>
      <c r="AH138" s="115">
        <f>SUM('66_02'!AH19)</f>
        <v>7333</v>
      </c>
      <c r="AI138" s="115">
        <f>SUM('66_02'!AI19)</f>
        <v>0</v>
      </c>
      <c r="AJ138" s="115">
        <f>SUM('66_02'!AJ19)</f>
        <v>7333</v>
      </c>
      <c r="AK138" s="115">
        <f>SUM('66_02'!AK19)</f>
        <v>0</v>
      </c>
      <c r="AL138" s="115">
        <f>SUM('66_02'!AL19)</f>
        <v>0</v>
      </c>
      <c r="AM138" s="115">
        <f>SUM('66_02'!AM19)</f>
        <v>0</v>
      </c>
    </row>
    <row r="139" spans="1:39" s="34" customFormat="1" ht="33.75" customHeight="1" x14ac:dyDescent="0.2">
      <c r="A139" s="107"/>
      <c r="B139" s="61" t="s">
        <v>88</v>
      </c>
      <c r="C139" s="115">
        <f>SUM('66_02'!C20)</f>
        <v>200</v>
      </c>
      <c r="D139" s="115">
        <f>SUM('66_02'!D20)</f>
        <v>200</v>
      </c>
      <c r="E139" s="115">
        <f>SUM('66_02'!E20)</f>
        <v>175</v>
      </c>
      <c r="F139" s="115">
        <f>SUM('66_02'!F20)</f>
        <v>220</v>
      </c>
      <c r="G139" s="115">
        <f>SUM('66_02'!G20)</f>
        <v>220</v>
      </c>
      <c r="H139" s="115">
        <f>SUM('66_02'!H20)</f>
        <v>0</v>
      </c>
      <c r="I139" s="115">
        <f>SUM('66_02'!I20)</f>
        <v>200</v>
      </c>
      <c r="J139" s="115">
        <f>SUM('66_02'!J20)</f>
        <v>0</v>
      </c>
      <c r="K139" s="115">
        <f>SUM('66_02'!K20)</f>
        <v>200</v>
      </c>
      <c r="L139" s="115">
        <f>SUM('66_02'!L20)</f>
        <v>0</v>
      </c>
      <c r="M139" s="115">
        <f>SUM('66_02'!M20)</f>
        <v>200</v>
      </c>
      <c r="N139" s="115">
        <f>SUM('66_02'!N20)</f>
        <v>0</v>
      </c>
      <c r="O139" s="115">
        <f>SUM('66_02'!O20)</f>
        <v>200</v>
      </c>
      <c r="P139" s="115">
        <f>SUM('66_02'!P20)</f>
        <v>0</v>
      </c>
      <c r="Q139" s="115">
        <f>SUM('66_02'!Q20)</f>
        <v>200</v>
      </c>
      <c r="R139" s="115">
        <f>SUM('66_02'!R20)</f>
        <v>0</v>
      </c>
      <c r="S139" s="115">
        <f>SUM('66_02'!S20)</f>
        <v>200</v>
      </c>
      <c r="T139" s="115">
        <f>SUM('66_02'!T20)</f>
        <v>0</v>
      </c>
      <c r="U139" s="115">
        <f>SUM('66_02'!U20)</f>
        <v>200</v>
      </c>
      <c r="V139" s="115">
        <f>SUM('66_02'!V20)</f>
        <v>0</v>
      </c>
      <c r="W139" s="115">
        <f>SUM('66_02'!W20)</f>
        <v>200</v>
      </c>
      <c r="X139" s="115">
        <f>SUM('66_02'!X20)</f>
        <v>0</v>
      </c>
      <c r="Y139" s="115">
        <f>SUM('66_02'!Y20)</f>
        <v>0</v>
      </c>
      <c r="Z139" s="115">
        <f>SUM('66_02'!Z20)</f>
        <v>200</v>
      </c>
      <c r="AA139" s="115">
        <f>SUM('66_02'!AA20)</f>
        <v>0</v>
      </c>
      <c r="AB139" s="115">
        <f>SUM('66_02'!AB20)</f>
        <v>200</v>
      </c>
      <c r="AC139" s="115">
        <f>SUM('66_02'!AC20)</f>
        <v>0</v>
      </c>
      <c r="AD139" s="115">
        <f>SUM('66_02'!AD20)</f>
        <v>200</v>
      </c>
      <c r="AE139" s="115">
        <f>SUM('66_02'!AE20)</f>
        <v>0</v>
      </c>
      <c r="AF139" s="115">
        <f>SUM('66_02'!AF20)</f>
        <v>200</v>
      </c>
      <c r="AG139" s="115">
        <f>SUM('66_02'!AG20)</f>
        <v>0</v>
      </c>
      <c r="AH139" s="115">
        <f>SUM('66_02'!AH20)</f>
        <v>200</v>
      </c>
      <c r="AI139" s="115">
        <f>SUM('66_02'!AI20)</f>
        <v>0</v>
      </c>
      <c r="AJ139" s="115">
        <f>SUM('66_02'!AJ20)</f>
        <v>200</v>
      </c>
      <c r="AK139" s="115">
        <f>SUM('66_02'!AK20)</f>
        <v>0</v>
      </c>
      <c r="AL139" s="115">
        <f>SUM('66_02'!AL20)</f>
        <v>0</v>
      </c>
      <c r="AM139" s="115">
        <f>SUM('66_02'!AM20)</f>
        <v>0</v>
      </c>
    </row>
    <row r="140" spans="1:39" s="34" customFormat="1" ht="33.75" customHeight="1" x14ac:dyDescent="0.2">
      <c r="A140" s="107"/>
      <c r="B140" s="58" t="s">
        <v>119</v>
      </c>
      <c r="C140" s="115">
        <f>SUM('66_02'!C21)</f>
        <v>30</v>
      </c>
      <c r="D140" s="115">
        <f>SUM('66_02'!D21)</f>
        <v>30</v>
      </c>
      <c r="E140" s="115">
        <f>SUM('66_02'!E21)</f>
        <v>15</v>
      </c>
      <c r="F140" s="115">
        <f>SUM('66_02'!F21)</f>
        <v>21</v>
      </c>
      <c r="G140" s="115">
        <f>SUM('66_02'!G21)</f>
        <v>21</v>
      </c>
      <c r="H140" s="115">
        <f>SUM('66_02'!H21)</f>
        <v>0</v>
      </c>
      <c r="I140" s="115">
        <f>SUM('66_02'!I21)</f>
        <v>30</v>
      </c>
      <c r="J140" s="115">
        <f>SUM('66_02'!J21)</f>
        <v>0</v>
      </c>
      <c r="K140" s="115">
        <f>SUM('66_02'!K21)</f>
        <v>30</v>
      </c>
      <c r="L140" s="115">
        <f>SUM('66_02'!L21)</f>
        <v>0</v>
      </c>
      <c r="M140" s="115">
        <f>SUM('66_02'!M21)</f>
        <v>30</v>
      </c>
      <c r="N140" s="115">
        <f>SUM('66_02'!N21)</f>
        <v>0</v>
      </c>
      <c r="O140" s="115">
        <f>SUM('66_02'!O21)</f>
        <v>30</v>
      </c>
      <c r="P140" s="115">
        <f>SUM('66_02'!P21)</f>
        <v>0</v>
      </c>
      <c r="Q140" s="115">
        <f>SUM('66_02'!Q21)</f>
        <v>30</v>
      </c>
      <c r="R140" s="115">
        <f>SUM('66_02'!R21)</f>
        <v>0</v>
      </c>
      <c r="S140" s="115">
        <f>SUM('66_02'!S21)</f>
        <v>30</v>
      </c>
      <c r="T140" s="115">
        <f>SUM('66_02'!T21)</f>
        <v>0</v>
      </c>
      <c r="U140" s="115">
        <f>SUM('66_02'!U21)</f>
        <v>30</v>
      </c>
      <c r="V140" s="115">
        <f>SUM('66_02'!V21)</f>
        <v>0</v>
      </c>
      <c r="W140" s="115">
        <f>SUM('66_02'!W21)</f>
        <v>30</v>
      </c>
      <c r="X140" s="115">
        <f>SUM('66_02'!X21)</f>
        <v>0</v>
      </c>
      <c r="Y140" s="115">
        <f>SUM('66_02'!Y21)</f>
        <v>0</v>
      </c>
      <c r="Z140" s="115">
        <f>SUM('66_02'!Z21)</f>
        <v>30</v>
      </c>
      <c r="AA140" s="115">
        <f>SUM('66_02'!AA21)</f>
        <v>0</v>
      </c>
      <c r="AB140" s="115">
        <f>SUM('66_02'!AB21)</f>
        <v>30</v>
      </c>
      <c r="AC140" s="115">
        <f>SUM('66_02'!AC21)</f>
        <v>0</v>
      </c>
      <c r="AD140" s="115">
        <f>SUM('66_02'!AD21)</f>
        <v>30</v>
      </c>
      <c r="AE140" s="115">
        <f>SUM('66_02'!AE21)</f>
        <v>0</v>
      </c>
      <c r="AF140" s="115">
        <f>SUM('66_02'!AF21)</f>
        <v>30</v>
      </c>
      <c r="AG140" s="115">
        <f>SUM('66_02'!AG21)</f>
        <v>0</v>
      </c>
      <c r="AH140" s="115">
        <f>SUM('66_02'!AH21)</f>
        <v>30</v>
      </c>
      <c r="AI140" s="115">
        <f>SUM('66_02'!AI21)</f>
        <v>0</v>
      </c>
      <c r="AJ140" s="115">
        <f>SUM('66_02'!AJ21)</f>
        <v>30</v>
      </c>
      <c r="AK140" s="115">
        <f>SUM('66_02'!AK21)</f>
        <v>0</v>
      </c>
      <c r="AL140" s="115">
        <f>SUM('66_02'!AL21)</f>
        <v>0</v>
      </c>
      <c r="AM140" s="115">
        <f>SUM('66_02'!AM21)</f>
        <v>0</v>
      </c>
    </row>
    <row r="141" spans="1:39" s="34" customFormat="1" ht="33.75" customHeight="1" x14ac:dyDescent="0.2">
      <c r="A141" s="107"/>
      <c r="B141" s="130" t="s">
        <v>90</v>
      </c>
      <c r="C141" s="137">
        <f>SUM('66_02'!C22)</f>
        <v>6650</v>
      </c>
      <c r="D141" s="137">
        <f>SUM('66_02'!D22)</f>
        <v>12809</v>
      </c>
      <c r="E141" s="137">
        <f>SUM('66_02'!E22)</f>
        <v>12478</v>
      </c>
      <c r="F141" s="137">
        <f>SUM('66_02'!F22)</f>
        <v>12206</v>
      </c>
      <c r="G141" s="137">
        <f>SUM('66_02'!G22)</f>
        <v>10750</v>
      </c>
      <c r="H141" s="137">
        <f>SUM('66_02'!H22)</f>
        <v>0</v>
      </c>
      <c r="I141" s="137">
        <f>SUM('66_02'!I22)</f>
        <v>6650</v>
      </c>
      <c r="J141" s="137">
        <f>SUM('66_02'!J22)</f>
        <v>0</v>
      </c>
      <c r="K141" s="137">
        <f>SUM('66_02'!K22)</f>
        <v>6650</v>
      </c>
      <c r="L141" s="137">
        <f>SUM('66_02'!L22)</f>
        <v>0</v>
      </c>
      <c r="M141" s="137">
        <f>SUM('66_02'!M22)</f>
        <v>6650</v>
      </c>
      <c r="N141" s="137">
        <f>SUM('66_02'!N22)</f>
        <v>0</v>
      </c>
      <c r="O141" s="137">
        <f>SUM('66_02'!O22)</f>
        <v>6650</v>
      </c>
      <c r="P141" s="137">
        <f>SUM('66_02'!P22)</f>
        <v>3595</v>
      </c>
      <c r="Q141" s="137">
        <f>SUM('66_02'!Q22)</f>
        <v>10245</v>
      </c>
      <c r="R141" s="137">
        <f>SUM('66_02'!R22)</f>
        <v>0</v>
      </c>
      <c r="S141" s="137">
        <f>SUM('66_02'!S22)</f>
        <v>10245</v>
      </c>
      <c r="T141" s="137">
        <f>SUM('66_02'!T22)</f>
        <v>100</v>
      </c>
      <c r="U141" s="137">
        <f>SUM('66_02'!U22)</f>
        <v>10345</v>
      </c>
      <c r="V141" s="137">
        <f>SUM('66_02'!V22)</f>
        <v>2426</v>
      </c>
      <c r="W141" s="115">
        <f>SUM('66_02'!W22)</f>
        <v>12771</v>
      </c>
      <c r="X141" s="137">
        <f>SUM('66_02'!X22)</f>
        <v>0</v>
      </c>
      <c r="Y141" s="137">
        <f>SUM('66_02'!Y22)</f>
        <v>38</v>
      </c>
      <c r="Z141" s="137">
        <f>SUM('66_02'!Z22)</f>
        <v>12809</v>
      </c>
      <c r="AA141" s="137">
        <f>SUM('66_02'!AA22)</f>
        <v>0</v>
      </c>
      <c r="AB141" s="137">
        <f>SUM('66_02'!AB22)</f>
        <v>12809</v>
      </c>
      <c r="AC141" s="137">
        <f>SUM('66_02'!AC22)</f>
        <v>0</v>
      </c>
      <c r="AD141" s="137">
        <f>SUM('66_02'!AD22)</f>
        <v>12809</v>
      </c>
      <c r="AE141" s="137">
        <f>SUM('66_02'!AE22)</f>
        <v>0</v>
      </c>
      <c r="AF141" s="137">
        <f>SUM('66_02'!AF22)</f>
        <v>12809</v>
      </c>
      <c r="AG141" s="137">
        <f>SUM('66_02'!AG22)</f>
        <v>0</v>
      </c>
      <c r="AH141" s="137">
        <f>SUM('66_02'!AH22)</f>
        <v>12809</v>
      </c>
      <c r="AI141" s="137">
        <f>SUM('66_02'!AI22)</f>
        <v>0</v>
      </c>
      <c r="AJ141" s="137">
        <f>SUM('66_02'!AJ22)</f>
        <v>12809</v>
      </c>
      <c r="AK141" s="137">
        <f>SUM('66_02'!AK22)</f>
        <v>0</v>
      </c>
      <c r="AL141" s="137">
        <f>SUM('66_02'!AL22)</f>
        <v>0</v>
      </c>
      <c r="AM141" s="137">
        <f>SUM('66_02'!AM22)</f>
        <v>0</v>
      </c>
    </row>
    <row r="142" spans="1:39" s="34" customFormat="1" ht="33.75" customHeight="1" x14ac:dyDescent="0.45">
      <c r="A142" s="35"/>
      <c r="B142" s="113" t="s">
        <v>96</v>
      </c>
      <c r="C142" s="137">
        <f>SUM('66_02'!C23)</f>
        <v>0</v>
      </c>
      <c r="D142" s="137">
        <f>SUM('66_02'!D23)</f>
        <v>0</v>
      </c>
      <c r="E142" s="137">
        <f>SUM('66_02'!E23)</f>
        <v>-6</v>
      </c>
      <c r="F142" s="137">
        <f>SUM('66_02'!F23)</f>
        <v>0</v>
      </c>
      <c r="G142" s="137">
        <f>SUM('66_02'!G23)</f>
        <v>0</v>
      </c>
      <c r="H142" s="137">
        <f>SUM('66_02'!H23)</f>
        <v>0</v>
      </c>
      <c r="I142" s="137">
        <f>SUM('66_02'!I23)</f>
        <v>0</v>
      </c>
      <c r="J142" s="137">
        <f>SUM('66_02'!J23)</f>
        <v>0</v>
      </c>
      <c r="K142" s="137">
        <f>SUM('66_02'!K23)</f>
        <v>0</v>
      </c>
      <c r="L142" s="137">
        <f>SUM('66_02'!L23)</f>
        <v>0</v>
      </c>
      <c r="M142" s="137">
        <f>SUM('66_02'!M23)</f>
        <v>0</v>
      </c>
      <c r="N142" s="137">
        <f>SUM('66_02'!N23)</f>
        <v>0</v>
      </c>
      <c r="O142" s="137">
        <f>SUM('66_02'!O23)</f>
        <v>0</v>
      </c>
      <c r="P142" s="137">
        <f>SUM('66_02'!P23)</f>
        <v>0</v>
      </c>
      <c r="Q142" s="137">
        <f>SUM('66_02'!Q23)</f>
        <v>0</v>
      </c>
      <c r="R142" s="137">
        <f>SUM('66_02'!R23)</f>
        <v>0</v>
      </c>
      <c r="S142" s="137">
        <f>SUM('66_02'!S23)</f>
        <v>0</v>
      </c>
      <c r="T142" s="137">
        <f>SUM('66_02'!T23)</f>
        <v>0</v>
      </c>
      <c r="U142" s="137">
        <f>SUM('66_02'!U23)</f>
        <v>0</v>
      </c>
      <c r="V142" s="137">
        <f>SUM('66_02'!V23)</f>
        <v>0</v>
      </c>
      <c r="W142" s="137">
        <f>SUM('66_02'!W23)</f>
        <v>0</v>
      </c>
      <c r="X142" s="137">
        <f>SUM('66_02'!X23)</f>
        <v>0</v>
      </c>
      <c r="Y142" s="137">
        <f>SUM('66_02'!Y23)</f>
        <v>0</v>
      </c>
      <c r="Z142" s="137">
        <f>SUM('66_02'!Z23)</f>
        <v>0</v>
      </c>
      <c r="AA142" s="137">
        <f>SUM('66_02'!AA23)</f>
        <v>0</v>
      </c>
      <c r="AB142" s="137">
        <f>SUM('66_02'!AB23)</f>
        <v>0</v>
      </c>
      <c r="AC142" s="137">
        <f>SUM('66_02'!AC23)</f>
        <v>0</v>
      </c>
      <c r="AD142" s="137">
        <f>SUM('66_02'!AD23)</f>
        <v>0</v>
      </c>
      <c r="AE142" s="137">
        <f>SUM('66_02'!AE23)</f>
        <v>0</v>
      </c>
      <c r="AF142" s="137">
        <f>SUM('66_02'!AF23)</f>
        <v>0</v>
      </c>
      <c r="AG142" s="137">
        <f>SUM('66_02'!AG23)</f>
        <v>0</v>
      </c>
      <c r="AH142" s="137">
        <f>SUM('66_02'!AH23)</f>
        <v>0</v>
      </c>
      <c r="AI142" s="137">
        <f>SUM('66_02'!AI23)</f>
        <v>0</v>
      </c>
      <c r="AJ142" s="137">
        <f>SUM('66_02'!AJ23)</f>
        <v>0</v>
      </c>
      <c r="AK142" s="137">
        <f>SUM('66_02'!AK23)</f>
        <v>0</v>
      </c>
      <c r="AL142" s="137">
        <f>SUM('66_02'!AL23)</f>
        <v>0</v>
      </c>
      <c r="AM142" s="137">
        <f>SUM('66_02'!AM23)</f>
        <v>0</v>
      </c>
    </row>
    <row r="143" spans="1:39" s="34" customFormat="1" ht="27.75" customHeight="1" x14ac:dyDescent="0.2">
      <c r="A143" s="35"/>
      <c r="B143" s="107" t="s">
        <v>105</v>
      </c>
      <c r="C143" s="108">
        <f>SUM(C144+C145+C146)</f>
        <v>2868</v>
      </c>
      <c r="D143" s="108">
        <f t="shared" ref="D143:AJ143" si="71">SUM(D144+D145+D146)</f>
        <v>4893</v>
      </c>
      <c r="E143" s="108">
        <f t="shared" si="71"/>
        <v>4727</v>
      </c>
      <c r="F143" s="108">
        <f t="shared" si="71"/>
        <v>31296</v>
      </c>
      <c r="G143" s="108">
        <f t="shared" si="71"/>
        <v>20100</v>
      </c>
      <c r="H143" s="108">
        <f t="shared" si="71"/>
        <v>0</v>
      </c>
      <c r="I143" s="108">
        <f>SUM(I144+I145+I146)</f>
        <v>2868</v>
      </c>
      <c r="J143" s="108">
        <f>SUM(J144+J145+J146)</f>
        <v>1293</v>
      </c>
      <c r="K143" s="108">
        <f>SUM(K144+K145+K146)</f>
        <v>4161</v>
      </c>
      <c r="L143" s="108">
        <f t="shared" si="71"/>
        <v>224</v>
      </c>
      <c r="M143" s="108">
        <f t="shared" si="71"/>
        <v>4385</v>
      </c>
      <c r="N143" s="108">
        <f t="shared" si="71"/>
        <v>0</v>
      </c>
      <c r="O143" s="108">
        <f t="shared" si="71"/>
        <v>4385</v>
      </c>
      <c r="P143" s="108">
        <f t="shared" si="71"/>
        <v>724</v>
      </c>
      <c r="Q143" s="108">
        <f t="shared" si="71"/>
        <v>5109</v>
      </c>
      <c r="R143" s="108">
        <f t="shared" si="71"/>
        <v>0</v>
      </c>
      <c r="S143" s="108">
        <f t="shared" si="71"/>
        <v>5109</v>
      </c>
      <c r="T143" s="108">
        <f t="shared" si="71"/>
        <v>283</v>
      </c>
      <c r="U143" s="108">
        <f t="shared" si="71"/>
        <v>5392</v>
      </c>
      <c r="V143" s="108">
        <f t="shared" si="71"/>
        <v>35</v>
      </c>
      <c r="W143" s="108">
        <f t="shared" si="71"/>
        <v>5427</v>
      </c>
      <c r="X143" s="108">
        <f t="shared" si="71"/>
        <v>0</v>
      </c>
      <c r="Y143" s="108">
        <f t="shared" si="71"/>
        <v>0</v>
      </c>
      <c r="Z143" s="108">
        <f t="shared" si="71"/>
        <v>5427</v>
      </c>
      <c r="AA143" s="108">
        <f t="shared" si="71"/>
        <v>0</v>
      </c>
      <c r="AB143" s="108">
        <f t="shared" si="71"/>
        <v>5427</v>
      </c>
      <c r="AC143" s="108">
        <f t="shared" si="71"/>
        <v>-534</v>
      </c>
      <c r="AD143" s="108">
        <f t="shared" si="71"/>
        <v>4893</v>
      </c>
      <c r="AE143" s="108">
        <f t="shared" si="71"/>
        <v>0</v>
      </c>
      <c r="AF143" s="108">
        <f t="shared" si="71"/>
        <v>4893</v>
      </c>
      <c r="AG143" s="108">
        <f t="shared" si="71"/>
        <v>0</v>
      </c>
      <c r="AH143" s="108">
        <f t="shared" si="71"/>
        <v>4893</v>
      </c>
      <c r="AI143" s="108">
        <f t="shared" si="71"/>
        <v>0</v>
      </c>
      <c r="AJ143" s="108">
        <f t="shared" si="71"/>
        <v>4893</v>
      </c>
      <c r="AK143" s="108">
        <f>SUM(AK144+AK146)</f>
        <v>0</v>
      </c>
      <c r="AL143" s="108">
        <f>SUM(AL144+AL146)</f>
        <v>0</v>
      </c>
      <c r="AM143" s="108">
        <f>SUM(AM144+AM146)</f>
        <v>0</v>
      </c>
    </row>
    <row r="144" spans="1:39" s="34" customFormat="1" ht="30" customHeight="1" x14ac:dyDescent="0.2">
      <c r="A144" s="35"/>
      <c r="B144" s="130" t="s">
        <v>102</v>
      </c>
      <c r="C144" s="137">
        <f>SUM('66_02'!C25)</f>
        <v>2300</v>
      </c>
      <c r="D144" s="137">
        <f>SUM('66_02'!D25)</f>
        <v>4824</v>
      </c>
      <c r="E144" s="137">
        <f>SUM('66_02'!E25)</f>
        <v>4659</v>
      </c>
      <c r="F144" s="137">
        <f>SUM('66_02'!F25)</f>
        <v>6134</v>
      </c>
      <c r="G144" s="137">
        <f>SUM('66_02'!G25)</f>
        <v>2100</v>
      </c>
      <c r="H144" s="137">
        <f>SUM('66_02'!H25)</f>
        <v>0</v>
      </c>
      <c r="I144" s="137">
        <f>SUM('66_02'!I25)</f>
        <v>2300</v>
      </c>
      <c r="J144" s="137">
        <f>SUM('66_02'!J25)</f>
        <v>1293</v>
      </c>
      <c r="K144" s="137">
        <f>SUM('66_02'!K25)</f>
        <v>3593</v>
      </c>
      <c r="L144" s="137">
        <f>SUM('66_02'!L25)</f>
        <v>224</v>
      </c>
      <c r="M144" s="137">
        <f>SUM('66_02'!M25)</f>
        <v>3817</v>
      </c>
      <c r="N144" s="137">
        <f>SUM('66_02'!N25)</f>
        <v>0</v>
      </c>
      <c r="O144" s="137">
        <f>SUM('66_02'!O25)</f>
        <v>3817</v>
      </c>
      <c r="P144" s="137">
        <f>SUM('66_02'!P25)</f>
        <v>659</v>
      </c>
      <c r="Q144" s="137">
        <f>SUM('66_02'!Q25)</f>
        <v>4476</v>
      </c>
      <c r="R144" s="137">
        <f>SUM('66_02'!R25)</f>
        <v>0</v>
      </c>
      <c r="S144" s="137">
        <f>SUM('66_02'!S25)</f>
        <v>4476</v>
      </c>
      <c r="T144" s="137">
        <f>SUM('66_02'!T25)</f>
        <v>348</v>
      </c>
      <c r="U144" s="137">
        <f>SUM('66_02'!U25)</f>
        <v>4824</v>
      </c>
      <c r="V144" s="137">
        <f>SUM('66_02'!V25)</f>
        <v>0</v>
      </c>
      <c r="W144" s="137">
        <f>SUM('66_02'!W25)</f>
        <v>4824</v>
      </c>
      <c r="X144" s="137">
        <f>SUM('66_02'!X25)</f>
        <v>0</v>
      </c>
      <c r="Y144" s="137">
        <f>SUM('66_02'!Y25)</f>
        <v>0</v>
      </c>
      <c r="Z144" s="137">
        <f>SUM('66_02'!Z25)</f>
        <v>4824</v>
      </c>
      <c r="AA144" s="137">
        <f>SUM('66_02'!AA25)</f>
        <v>0</v>
      </c>
      <c r="AB144" s="137">
        <f>SUM('66_02'!AB25)</f>
        <v>4824</v>
      </c>
      <c r="AC144" s="137">
        <f>SUM('66_02'!AC25)</f>
        <v>0</v>
      </c>
      <c r="AD144" s="137">
        <f>SUM('66_02'!AD25)</f>
        <v>4824</v>
      </c>
      <c r="AE144" s="137">
        <f>SUM('66_02'!AE25)</f>
        <v>0</v>
      </c>
      <c r="AF144" s="137">
        <f>SUM('66_02'!AF25)</f>
        <v>4824</v>
      </c>
      <c r="AG144" s="137">
        <f>SUM('66_02'!AG25)</f>
        <v>0</v>
      </c>
      <c r="AH144" s="137">
        <f>SUM('66_02'!AH25)</f>
        <v>4824</v>
      </c>
      <c r="AI144" s="137">
        <f>SUM('66_02'!AI25)</f>
        <v>0</v>
      </c>
      <c r="AJ144" s="137">
        <f>SUM('66_02'!AJ25)</f>
        <v>4824</v>
      </c>
      <c r="AK144" s="137">
        <f>SUM('66_02'!AK25)</f>
        <v>0</v>
      </c>
      <c r="AL144" s="137">
        <f>SUM('66_02'!AL25)</f>
        <v>0</v>
      </c>
      <c r="AM144" s="137">
        <f>SUM('66_02'!AM25)</f>
        <v>0</v>
      </c>
    </row>
    <row r="145" spans="1:39" s="34" customFormat="1" ht="30" customHeight="1" x14ac:dyDescent="0.2">
      <c r="A145" s="35"/>
      <c r="B145" s="106" t="s">
        <v>106</v>
      </c>
      <c r="C145" s="137">
        <f>SUM('66_02'!C60)</f>
        <v>0</v>
      </c>
      <c r="D145" s="137">
        <f>SUM('66_02'!D60)</f>
        <v>0</v>
      </c>
      <c r="E145" s="137">
        <f>SUM('66_02'!E60)</f>
        <v>0</v>
      </c>
      <c r="F145" s="137">
        <f>SUM('66_02'!F60)</f>
        <v>0</v>
      </c>
      <c r="G145" s="137">
        <f>SUM('66_02'!G60)</f>
        <v>0</v>
      </c>
      <c r="H145" s="137">
        <f>SUM('66_02'!H60)</f>
        <v>0</v>
      </c>
      <c r="I145" s="137">
        <f>SUM('66_02'!I60)</f>
        <v>0</v>
      </c>
      <c r="J145" s="137">
        <f>SUM('66_02'!J60)</f>
        <v>0</v>
      </c>
      <c r="K145" s="137">
        <f>SUM('66_02'!K60)</f>
        <v>0</v>
      </c>
      <c r="L145" s="137">
        <f>SUM('66_02'!L60)</f>
        <v>0</v>
      </c>
      <c r="M145" s="137">
        <f>SUM('66_02'!M60)</f>
        <v>0</v>
      </c>
      <c r="N145" s="137">
        <f>SUM('66_02'!N60)</f>
        <v>0</v>
      </c>
      <c r="O145" s="137">
        <f>SUM('66_02'!O60)</f>
        <v>0</v>
      </c>
      <c r="P145" s="137">
        <f>SUM('66_02'!P60)</f>
        <v>0</v>
      </c>
      <c r="Q145" s="137">
        <f>SUM('66_02'!Q60)</f>
        <v>0</v>
      </c>
      <c r="R145" s="137">
        <f>SUM('66_02'!R60)</f>
        <v>0</v>
      </c>
      <c r="S145" s="137">
        <f>SUM('66_02'!S60)</f>
        <v>0</v>
      </c>
      <c r="T145" s="137">
        <f>SUM('66_02'!T60)</f>
        <v>0</v>
      </c>
      <c r="U145" s="137">
        <f>SUM('66_02'!U60)</f>
        <v>0</v>
      </c>
      <c r="V145" s="137">
        <f>SUM('66_02'!V60)</f>
        <v>0</v>
      </c>
      <c r="W145" s="137">
        <f>SUM('66_02'!W60)</f>
        <v>0</v>
      </c>
      <c r="X145" s="137">
        <f>SUM('66_02'!X60)</f>
        <v>0</v>
      </c>
      <c r="Y145" s="137">
        <f>SUM('66_02'!Y60)</f>
        <v>0</v>
      </c>
      <c r="Z145" s="137">
        <f>SUM('66_02'!Z60)</f>
        <v>0</v>
      </c>
      <c r="AA145" s="137">
        <f>SUM('66_02'!AA60)</f>
        <v>0</v>
      </c>
      <c r="AB145" s="137">
        <f>SUM('66_02'!AB60)</f>
        <v>0</v>
      </c>
      <c r="AC145" s="137">
        <f>SUM('66_02'!AC60)</f>
        <v>0</v>
      </c>
      <c r="AD145" s="137">
        <f>SUM('66_02'!AD60)</f>
        <v>0</v>
      </c>
      <c r="AE145" s="137">
        <f>SUM('66_02'!AE60)</f>
        <v>0</v>
      </c>
      <c r="AF145" s="137">
        <f>SUM('66_02'!AF60)</f>
        <v>0</v>
      </c>
      <c r="AG145" s="137">
        <f>SUM('66_02'!AG60)</f>
        <v>0</v>
      </c>
      <c r="AH145" s="137">
        <f>SUM('66_02'!AH60)</f>
        <v>0</v>
      </c>
      <c r="AI145" s="137">
        <f>SUM('66_02'!AI60)</f>
        <v>0</v>
      </c>
      <c r="AJ145" s="137">
        <f>SUM('66_02'!AJ60)</f>
        <v>0</v>
      </c>
      <c r="AK145" s="137">
        <f>SUM('66_02'!AK60)</f>
        <v>0</v>
      </c>
      <c r="AL145" s="137">
        <f>SUM('66_02'!AL60)</f>
        <v>0</v>
      </c>
      <c r="AM145" s="137">
        <f>SUM('66_02'!AM60)</f>
        <v>0</v>
      </c>
    </row>
    <row r="146" spans="1:39" s="34" customFormat="1" ht="30" customHeight="1" x14ac:dyDescent="0.2">
      <c r="A146" s="35"/>
      <c r="B146" s="61" t="s">
        <v>101</v>
      </c>
      <c r="C146" s="115">
        <f>SUM('66_02'!C27)</f>
        <v>568</v>
      </c>
      <c r="D146" s="115">
        <f>SUM('66_02'!D27)</f>
        <v>69</v>
      </c>
      <c r="E146" s="115">
        <f>SUM('66_02'!E27)</f>
        <v>68</v>
      </c>
      <c r="F146" s="115">
        <f>SUM('66_02'!F27)</f>
        <v>25162</v>
      </c>
      <c r="G146" s="115">
        <f>SUM('66_02'!G27)</f>
        <v>18000</v>
      </c>
      <c r="H146" s="115">
        <f>SUM('66_02'!H27)</f>
        <v>0</v>
      </c>
      <c r="I146" s="115">
        <f>SUM('66_02'!I27)</f>
        <v>568</v>
      </c>
      <c r="J146" s="115">
        <f>SUM('66_02'!J27)</f>
        <v>0</v>
      </c>
      <c r="K146" s="115">
        <f>SUM('66_02'!K27)</f>
        <v>568</v>
      </c>
      <c r="L146" s="115">
        <f>SUM('66_02'!L27)</f>
        <v>0</v>
      </c>
      <c r="M146" s="115">
        <f>SUM('66_02'!M27)</f>
        <v>568</v>
      </c>
      <c r="N146" s="115">
        <f>SUM('66_02'!N27)</f>
        <v>0</v>
      </c>
      <c r="O146" s="115">
        <f>SUM('66_02'!O27)</f>
        <v>568</v>
      </c>
      <c r="P146" s="115">
        <f>SUM('66_02'!P27)</f>
        <v>65</v>
      </c>
      <c r="Q146" s="115">
        <f>SUM('66_02'!Q27)</f>
        <v>633</v>
      </c>
      <c r="R146" s="115">
        <f>SUM('66_02'!R27)</f>
        <v>0</v>
      </c>
      <c r="S146" s="115">
        <f>SUM('66_02'!S27)</f>
        <v>633</v>
      </c>
      <c r="T146" s="115">
        <f>SUM('66_02'!T27)</f>
        <v>-65</v>
      </c>
      <c r="U146" s="115">
        <f>SUM('66_02'!U27)</f>
        <v>568</v>
      </c>
      <c r="V146" s="115">
        <f>SUM('66_02'!V27)</f>
        <v>35</v>
      </c>
      <c r="W146" s="115">
        <f>SUM('66_02'!W27)</f>
        <v>603</v>
      </c>
      <c r="X146" s="115">
        <f>SUM('66_02'!X27)</f>
        <v>0</v>
      </c>
      <c r="Y146" s="115">
        <f>SUM('66_02'!Y27)</f>
        <v>0</v>
      </c>
      <c r="Z146" s="115">
        <f>SUM('66_02'!Z27)</f>
        <v>603</v>
      </c>
      <c r="AA146" s="115">
        <f>SUM('66_02'!AA27)</f>
        <v>0</v>
      </c>
      <c r="AB146" s="115">
        <f>SUM('66_02'!AB27)</f>
        <v>603</v>
      </c>
      <c r="AC146" s="115">
        <f>SUM('66_02'!AC27)</f>
        <v>-534</v>
      </c>
      <c r="AD146" s="115">
        <f>SUM('66_02'!AD27)</f>
        <v>69</v>
      </c>
      <c r="AE146" s="115">
        <f>SUM('66_02'!AE27)</f>
        <v>0</v>
      </c>
      <c r="AF146" s="115">
        <f>SUM('66_02'!AF27)</f>
        <v>69</v>
      </c>
      <c r="AG146" s="115">
        <f>SUM('66_02'!AG27)</f>
        <v>0</v>
      </c>
      <c r="AH146" s="115">
        <f>SUM('66_02'!AH27)</f>
        <v>69</v>
      </c>
      <c r="AI146" s="115">
        <f>SUM('66_02'!AI27)</f>
        <v>0</v>
      </c>
      <c r="AJ146" s="115">
        <f>SUM('66_02'!AJ27)</f>
        <v>69</v>
      </c>
      <c r="AK146" s="115">
        <f>SUM('66_02'!AK27)</f>
        <v>0</v>
      </c>
      <c r="AL146" s="115">
        <f>SUM('66_02'!AL27)</f>
        <v>0</v>
      </c>
      <c r="AM146" s="115">
        <f>SUM('66_02'!AM27)</f>
        <v>0</v>
      </c>
    </row>
    <row r="147" spans="1:39" s="34" customFormat="1" ht="44.25" customHeight="1" x14ac:dyDescent="0.2">
      <c r="A147" s="27" t="s">
        <v>123</v>
      </c>
      <c r="B147" s="32" t="s">
        <v>124</v>
      </c>
      <c r="C147" s="133">
        <f t="shared" ref="C147:AM147" si="72">SUM(C148+C154)</f>
        <v>149510</v>
      </c>
      <c r="D147" s="133">
        <f t="shared" si="72"/>
        <v>145948</v>
      </c>
      <c r="E147" s="133">
        <f t="shared" si="72"/>
        <v>82419</v>
      </c>
      <c r="F147" s="133">
        <f t="shared" si="72"/>
        <v>154451</v>
      </c>
      <c r="G147" s="133">
        <f t="shared" si="72"/>
        <v>114853</v>
      </c>
      <c r="H147" s="133">
        <f t="shared" si="72"/>
        <v>0</v>
      </c>
      <c r="I147" s="133">
        <f t="shared" si="72"/>
        <v>149510</v>
      </c>
      <c r="J147" s="133">
        <f t="shared" si="72"/>
        <v>0</v>
      </c>
      <c r="K147" s="133">
        <f t="shared" si="72"/>
        <v>149510</v>
      </c>
      <c r="L147" s="133">
        <f t="shared" si="72"/>
        <v>3286</v>
      </c>
      <c r="M147" s="133">
        <f t="shared" si="72"/>
        <v>152796</v>
      </c>
      <c r="N147" s="133">
        <f t="shared" si="72"/>
        <v>13000</v>
      </c>
      <c r="O147" s="133">
        <f t="shared" si="72"/>
        <v>165796</v>
      </c>
      <c r="P147" s="133">
        <f t="shared" si="72"/>
        <v>-2519</v>
      </c>
      <c r="Q147" s="133">
        <f t="shared" si="72"/>
        <v>163277</v>
      </c>
      <c r="R147" s="133">
        <f t="shared" si="72"/>
        <v>-500</v>
      </c>
      <c r="S147" s="133">
        <f t="shared" si="72"/>
        <v>162777</v>
      </c>
      <c r="T147" s="133">
        <f t="shared" si="72"/>
        <v>-1382</v>
      </c>
      <c r="U147" s="133">
        <f t="shared" si="72"/>
        <v>161395</v>
      </c>
      <c r="V147" s="133">
        <f t="shared" si="72"/>
        <v>-10453</v>
      </c>
      <c r="W147" s="133">
        <f t="shared" si="72"/>
        <v>150942</v>
      </c>
      <c r="X147" s="133">
        <f t="shared" si="72"/>
        <v>0</v>
      </c>
      <c r="Y147" s="133">
        <f t="shared" si="72"/>
        <v>0</v>
      </c>
      <c r="Z147" s="133">
        <f t="shared" si="72"/>
        <v>150942</v>
      </c>
      <c r="AA147" s="133">
        <f t="shared" si="72"/>
        <v>0</v>
      </c>
      <c r="AB147" s="133">
        <f t="shared" si="72"/>
        <v>150942</v>
      </c>
      <c r="AC147" s="133">
        <f t="shared" si="72"/>
        <v>-4994</v>
      </c>
      <c r="AD147" s="133">
        <f t="shared" si="72"/>
        <v>145948</v>
      </c>
      <c r="AE147" s="133">
        <f t="shared" si="72"/>
        <v>0</v>
      </c>
      <c r="AF147" s="133">
        <f t="shared" si="72"/>
        <v>145948</v>
      </c>
      <c r="AG147" s="133">
        <f t="shared" si="72"/>
        <v>0</v>
      </c>
      <c r="AH147" s="133">
        <f t="shared" si="72"/>
        <v>145948</v>
      </c>
      <c r="AI147" s="133">
        <f t="shared" si="72"/>
        <v>0</v>
      </c>
      <c r="AJ147" s="133">
        <f t="shared" si="72"/>
        <v>145948</v>
      </c>
      <c r="AK147" s="133">
        <f t="shared" si="72"/>
        <v>0</v>
      </c>
      <c r="AL147" s="133">
        <f t="shared" si="72"/>
        <v>0</v>
      </c>
      <c r="AM147" s="133">
        <f t="shared" si="72"/>
        <v>0</v>
      </c>
    </row>
    <row r="148" spans="1:39" s="34" customFormat="1" ht="28.5" customHeight="1" x14ac:dyDescent="0.2">
      <c r="A148" s="35"/>
      <c r="B148" s="62" t="s">
        <v>37</v>
      </c>
      <c r="C148" s="48">
        <f>SUM(C149:C153)</f>
        <v>46187</v>
      </c>
      <c r="D148" s="48">
        <f t="shared" ref="D148:AM148" si="73">SUM(D149:D153)</f>
        <v>49738</v>
      </c>
      <c r="E148" s="48">
        <f t="shared" si="73"/>
        <v>49204</v>
      </c>
      <c r="F148" s="48">
        <f t="shared" si="73"/>
        <v>73222</v>
      </c>
      <c r="G148" s="48">
        <f>SUM(G149:G153)</f>
        <v>50195</v>
      </c>
      <c r="H148" s="48">
        <f>SUM(H149:H153)</f>
        <v>0</v>
      </c>
      <c r="I148" s="48">
        <f t="shared" si="73"/>
        <v>46187</v>
      </c>
      <c r="J148" s="48">
        <f t="shared" si="73"/>
        <v>0</v>
      </c>
      <c r="K148" s="48">
        <f t="shared" si="73"/>
        <v>46187</v>
      </c>
      <c r="L148" s="48">
        <f t="shared" si="73"/>
        <v>400</v>
      </c>
      <c r="M148" s="48">
        <f t="shared" si="73"/>
        <v>46587</v>
      </c>
      <c r="N148" s="48">
        <f t="shared" si="73"/>
        <v>-450</v>
      </c>
      <c r="O148" s="48">
        <f t="shared" si="73"/>
        <v>46137</v>
      </c>
      <c r="P148" s="48">
        <f t="shared" si="73"/>
        <v>137</v>
      </c>
      <c r="Q148" s="48">
        <f t="shared" si="73"/>
        <v>46274</v>
      </c>
      <c r="R148" s="48">
        <f t="shared" si="73"/>
        <v>-500</v>
      </c>
      <c r="S148" s="48">
        <f t="shared" si="73"/>
        <v>45774</v>
      </c>
      <c r="T148" s="48">
        <f t="shared" si="73"/>
        <v>1113</v>
      </c>
      <c r="U148" s="48">
        <f t="shared" si="73"/>
        <v>46887</v>
      </c>
      <c r="V148" s="48">
        <f t="shared" si="73"/>
        <v>1815</v>
      </c>
      <c r="W148" s="48">
        <f t="shared" si="73"/>
        <v>48702</v>
      </c>
      <c r="X148" s="48">
        <f t="shared" si="73"/>
        <v>0</v>
      </c>
      <c r="Y148" s="48">
        <f t="shared" si="73"/>
        <v>0</v>
      </c>
      <c r="Z148" s="48">
        <f t="shared" si="73"/>
        <v>48702</v>
      </c>
      <c r="AA148" s="48">
        <f t="shared" si="73"/>
        <v>0</v>
      </c>
      <c r="AB148" s="48">
        <f t="shared" si="73"/>
        <v>48702</v>
      </c>
      <c r="AC148" s="48">
        <f t="shared" si="73"/>
        <v>1036</v>
      </c>
      <c r="AD148" s="48">
        <f t="shared" si="73"/>
        <v>49738</v>
      </c>
      <c r="AE148" s="48">
        <f t="shared" si="73"/>
        <v>0</v>
      </c>
      <c r="AF148" s="48">
        <f t="shared" si="73"/>
        <v>49738</v>
      </c>
      <c r="AG148" s="48">
        <f t="shared" si="73"/>
        <v>0</v>
      </c>
      <c r="AH148" s="48">
        <f t="shared" si="73"/>
        <v>49738</v>
      </c>
      <c r="AI148" s="48">
        <f t="shared" si="73"/>
        <v>0</v>
      </c>
      <c r="AJ148" s="48">
        <f t="shared" si="73"/>
        <v>49738</v>
      </c>
      <c r="AK148" s="48">
        <f t="shared" si="73"/>
        <v>0</v>
      </c>
      <c r="AL148" s="48">
        <f t="shared" si="73"/>
        <v>0</v>
      </c>
      <c r="AM148" s="48">
        <f t="shared" si="73"/>
        <v>0</v>
      </c>
    </row>
    <row r="149" spans="1:39" s="34" customFormat="1" ht="32.25" customHeight="1" x14ac:dyDescent="0.2">
      <c r="A149" s="35"/>
      <c r="B149" s="61" t="s">
        <v>88</v>
      </c>
      <c r="C149" s="115">
        <f>SUM('67_02'!C19)</f>
        <v>18781</v>
      </c>
      <c r="D149" s="115">
        <f>SUM('67_02'!D19)</f>
        <v>18286</v>
      </c>
      <c r="E149" s="115">
        <f>SUM('67_02'!E19)</f>
        <v>18253</v>
      </c>
      <c r="F149" s="115">
        <f>SUM('67_02'!F19)</f>
        <v>28514</v>
      </c>
      <c r="G149" s="115">
        <f>SUM('67_02'!G19)</f>
        <v>18300</v>
      </c>
      <c r="H149" s="115">
        <f>SUM('67_02'!H19)</f>
        <v>0</v>
      </c>
      <c r="I149" s="115">
        <f>SUM('67_02'!I19)</f>
        <v>18781</v>
      </c>
      <c r="J149" s="115">
        <f>SUM('67_02'!J19)</f>
        <v>0</v>
      </c>
      <c r="K149" s="115">
        <f>SUM('67_02'!K19)</f>
        <v>18781</v>
      </c>
      <c r="L149" s="115">
        <f>SUM('67_02'!L19)</f>
        <v>0</v>
      </c>
      <c r="M149" s="115">
        <f>SUM('67_02'!M19)</f>
        <v>18781</v>
      </c>
      <c r="N149" s="115">
        <f>SUM('67_02'!N19)</f>
        <v>-450</v>
      </c>
      <c r="O149" s="115">
        <f>SUM('67_02'!O19)</f>
        <v>18331</v>
      </c>
      <c r="P149" s="115">
        <f>SUM('67_02'!P19)</f>
        <v>-1000</v>
      </c>
      <c r="Q149" s="115">
        <f>SUM('67_02'!Q19)</f>
        <v>17331</v>
      </c>
      <c r="R149" s="115">
        <f>SUM('67_02'!R19)</f>
        <v>-500</v>
      </c>
      <c r="S149" s="115">
        <f>SUM('67_02'!S19)</f>
        <v>16831</v>
      </c>
      <c r="T149" s="115">
        <f>SUM('67_02'!T19)</f>
        <v>0</v>
      </c>
      <c r="U149" s="115">
        <f>SUM('67_02'!U19)</f>
        <v>16831</v>
      </c>
      <c r="V149" s="115">
        <f>SUM('67_02'!V19)</f>
        <v>155</v>
      </c>
      <c r="W149" s="115">
        <f>SUM('67_02'!W19)</f>
        <v>16986</v>
      </c>
      <c r="X149" s="115">
        <f>SUM('67_02'!X19)</f>
        <v>0</v>
      </c>
      <c r="Y149" s="115">
        <f>SUM('67_02'!Y19)</f>
        <v>0</v>
      </c>
      <c r="Z149" s="115">
        <f>SUM('67_02'!Z19)</f>
        <v>16986</v>
      </c>
      <c r="AA149" s="115">
        <f>SUM('67_02'!AA19)</f>
        <v>0</v>
      </c>
      <c r="AB149" s="115">
        <f>SUM('67_02'!AB19)</f>
        <v>16986</v>
      </c>
      <c r="AC149" s="115">
        <f>SUM('67_02'!AC19)</f>
        <v>1300</v>
      </c>
      <c r="AD149" s="115">
        <f>SUM('67_02'!AD19)</f>
        <v>18286</v>
      </c>
      <c r="AE149" s="115">
        <f>SUM('67_02'!AE19)</f>
        <v>0</v>
      </c>
      <c r="AF149" s="115">
        <f>SUM('67_02'!AF19)</f>
        <v>18286</v>
      </c>
      <c r="AG149" s="115">
        <f>SUM('67_02'!AG19)</f>
        <v>0</v>
      </c>
      <c r="AH149" s="115">
        <f>SUM('67_02'!AH19)</f>
        <v>18286</v>
      </c>
      <c r="AI149" s="115">
        <f>SUM('67_02'!AI19)</f>
        <v>0</v>
      </c>
      <c r="AJ149" s="115">
        <f>SUM('67_02'!AJ19)</f>
        <v>18286</v>
      </c>
      <c r="AK149" s="115">
        <f>SUM('67_02'!AK19)</f>
        <v>0</v>
      </c>
      <c r="AL149" s="115">
        <f>SUM('67_02'!AL19)</f>
        <v>0</v>
      </c>
      <c r="AM149" s="115">
        <f>SUM('67_02'!AM19)</f>
        <v>0</v>
      </c>
    </row>
    <row r="150" spans="1:39" s="34" customFormat="1" ht="32.25" customHeight="1" x14ac:dyDescent="0.2">
      <c r="A150" s="35"/>
      <c r="B150" s="130" t="s">
        <v>90</v>
      </c>
      <c r="C150" s="137">
        <f>SUM('67_02'!C20)</f>
        <v>24750</v>
      </c>
      <c r="D150" s="137">
        <f>SUM('67_02'!D20)</f>
        <v>28040</v>
      </c>
      <c r="E150" s="137">
        <f>SUM('67_02'!E20)</f>
        <v>27574</v>
      </c>
      <c r="F150" s="137">
        <f>SUM('67_02'!F20)</f>
        <v>42452</v>
      </c>
      <c r="G150" s="137">
        <f>SUM('67_02'!G20)</f>
        <v>29639</v>
      </c>
      <c r="H150" s="137">
        <f>SUM('67_02'!H20)</f>
        <v>0</v>
      </c>
      <c r="I150" s="137">
        <f>SUM('67_02'!I20)</f>
        <v>24750</v>
      </c>
      <c r="J150" s="137">
        <f>SUM('67_02'!J20)</f>
        <v>0</v>
      </c>
      <c r="K150" s="137">
        <f>SUM('67_02'!K20)</f>
        <v>24750</v>
      </c>
      <c r="L150" s="137">
        <f>SUM('67_02'!L20)</f>
        <v>0</v>
      </c>
      <c r="M150" s="137">
        <f>SUM('67_02'!M20)</f>
        <v>24750</v>
      </c>
      <c r="N150" s="137">
        <f>SUM('67_02'!N20)</f>
        <v>0</v>
      </c>
      <c r="O150" s="137">
        <f>SUM('67_02'!O20)</f>
        <v>24750</v>
      </c>
      <c r="P150" s="137">
        <f>SUM('67_02'!P20)</f>
        <v>1137</v>
      </c>
      <c r="Q150" s="137">
        <f>SUM('67_02'!Q20)</f>
        <v>25887</v>
      </c>
      <c r="R150" s="137">
        <f>SUM('67_02'!R20)</f>
        <v>0</v>
      </c>
      <c r="S150" s="137">
        <f>SUM('67_02'!S20)</f>
        <v>25887</v>
      </c>
      <c r="T150" s="137">
        <f>SUM('67_02'!T20)</f>
        <v>695</v>
      </c>
      <c r="U150" s="137">
        <f>SUM('67_02'!U20)</f>
        <v>26582</v>
      </c>
      <c r="V150" s="137">
        <f>SUM('67_02'!V20)</f>
        <v>1660</v>
      </c>
      <c r="W150" s="137">
        <f>SUM('67_02'!W20)</f>
        <v>28242</v>
      </c>
      <c r="X150" s="137">
        <f>SUM('67_02'!X20)</f>
        <v>0</v>
      </c>
      <c r="Y150" s="137">
        <f>SUM('67_02'!Y20)</f>
        <v>0</v>
      </c>
      <c r="Z150" s="137">
        <f>SUM('67_02'!Z20)</f>
        <v>28242</v>
      </c>
      <c r="AA150" s="137">
        <f>SUM('67_02'!AA20)</f>
        <v>0</v>
      </c>
      <c r="AB150" s="137">
        <f>SUM('67_02'!AB20)</f>
        <v>28242</v>
      </c>
      <c r="AC150" s="137">
        <f>SUM('67_02'!AC20)</f>
        <v>-202</v>
      </c>
      <c r="AD150" s="137">
        <f>SUM('67_02'!AD20)</f>
        <v>28040</v>
      </c>
      <c r="AE150" s="137">
        <f>SUM('67_02'!AE20)</f>
        <v>0</v>
      </c>
      <c r="AF150" s="137">
        <f>SUM('67_02'!AF20)</f>
        <v>28040</v>
      </c>
      <c r="AG150" s="137">
        <f>SUM('67_02'!AG20)</f>
        <v>0</v>
      </c>
      <c r="AH150" s="137">
        <f>SUM('67_02'!AH20)</f>
        <v>28040</v>
      </c>
      <c r="AI150" s="137">
        <f>SUM('67_02'!AI20)</f>
        <v>0</v>
      </c>
      <c r="AJ150" s="137">
        <f>SUM('67_02'!AJ20)</f>
        <v>28040</v>
      </c>
      <c r="AK150" s="137">
        <f>SUM('67_02'!AK20)</f>
        <v>0</v>
      </c>
      <c r="AL150" s="137">
        <f>SUM('67_02'!AL20)</f>
        <v>0</v>
      </c>
      <c r="AM150" s="137">
        <f>SUM('67_02'!AM20)</f>
        <v>0</v>
      </c>
    </row>
    <row r="151" spans="1:39" s="34" customFormat="1" ht="32.25" customHeight="1" x14ac:dyDescent="0.2">
      <c r="A151" s="35"/>
      <c r="B151" s="130" t="s">
        <v>125</v>
      </c>
      <c r="C151" s="137">
        <f>SUM('67_02'!C21)</f>
        <v>400</v>
      </c>
      <c r="D151" s="137">
        <f>SUM('67_02'!D21)</f>
        <v>1218</v>
      </c>
      <c r="E151" s="137">
        <f>SUM('67_02'!E21)</f>
        <v>1218</v>
      </c>
      <c r="F151" s="137">
        <f>SUM('67_02'!F21)</f>
        <v>0</v>
      </c>
      <c r="G151" s="137">
        <f>SUM('67_02'!G21)</f>
        <v>0</v>
      </c>
      <c r="H151" s="137">
        <f>SUM('67_02'!H21)</f>
        <v>0</v>
      </c>
      <c r="I151" s="137">
        <f>SUM('67_02'!I21)</f>
        <v>400</v>
      </c>
      <c r="J151" s="137">
        <f>SUM('67_02'!J21)</f>
        <v>0</v>
      </c>
      <c r="K151" s="137">
        <f>SUM('67_02'!K21)</f>
        <v>400</v>
      </c>
      <c r="L151" s="137">
        <f>SUM('67_02'!L21)</f>
        <v>400</v>
      </c>
      <c r="M151" s="137">
        <f>SUM('67_02'!M21)</f>
        <v>800</v>
      </c>
      <c r="N151" s="137">
        <f>SUM('67_02'!N21)</f>
        <v>0</v>
      </c>
      <c r="O151" s="137">
        <f>SUM('67_02'!O21)</f>
        <v>800</v>
      </c>
      <c r="P151" s="137">
        <f>SUM('67_02'!P21)</f>
        <v>0</v>
      </c>
      <c r="Q151" s="137">
        <f>SUM('67_02'!Q21)</f>
        <v>800</v>
      </c>
      <c r="R151" s="137">
        <f>SUM('67_02'!R21)</f>
        <v>0</v>
      </c>
      <c r="S151" s="137">
        <f>SUM('67_02'!S21)</f>
        <v>800</v>
      </c>
      <c r="T151" s="137">
        <f>SUM('67_02'!T21)</f>
        <v>418</v>
      </c>
      <c r="U151" s="137">
        <f>SUM('67_02'!U21)</f>
        <v>1218</v>
      </c>
      <c r="V151" s="137">
        <f>SUM('67_02'!V21)</f>
        <v>0</v>
      </c>
      <c r="W151" s="137">
        <f>SUM('67_02'!W21)</f>
        <v>1218</v>
      </c>
      <c r="X151" s="137">
        <f>SUM('67_02'!X21)</f>
        <v>0</v>
      </c>
      <c r="Y151" s="137">
        <f>SUM('67_02'!Y21)</f>
        <v>0</v>
      </c>
      <c r="Z151" s="137">
        <f>SUM('67_02'!Z21)</f>
        <v>1218</v>
      </c>
      <c r="AA151" s="137">
        <f>SUM('67_02'!AA21)</f>
        <v>0</v>
      </c>
      <c r="AB151" s="137">
        <f>SUM('67_02'!AB21)</f>
        <v>1218</v>
      </c>
      <c r="AC151" s="137">
        <f>SUM('67_02'!AC21)</f>
        <v>0</v>
      </c>
      <c r="AD151" s="137">
        <f>SUM('67_02'!AD21)</f>
        <v>1218</v>
      </c>
      <c r="AE151" s="137">
        <f>SUM('67_02'!AE21)</f>
        <v>0</v>
      </c>
      <c r="AF151" s="137">
        <f>SUM('67_02'!AF21)</f>
        <v>1218</v>
      </c>
      <c r="AG151" s="137">
        <f>SUM('67_02'!AG21)</f>
        <v>0</v>
      </c>
      <c r="AH151" s="137">
        <f>SUM('67_02'!AH21)</f>
        <v>1218</v>
      </c>
      <c r="AI151" s="137">
        <f>SUM('67_02'!AI21)</f>
        <v>0</v>
      </c>
      <c r="AJ151" s="137">
        <f>SUM('67_02'!AJ21)</f>
        <v>1218</v>
      </c>
      <c r="AK151" s="137">
        <f>SUM('67_02'!AK21)</f>
        <v>0</v>
      </c>
      <c r="AL151" s="137">
        <f>SUM('67_02'!AL21)</f>
        <v>0</v>
      </c>
      <c r="AM151" s="137">
        <f>SUM('67_02'!AM21)</f>
        <v>0</v>
      </c>
    </row>
    <row r="152" spans="1:39" s="34" customFormat="1" ht="32.25" customHeight="1" x14ac:dyDescent="0.2">
      <c r="A152" s="35"/>
      <c r="B152" s="138" t="s">
        <v>126</v>
      </c>
      <c r="C152" s="137">
        <f>SUM('67_02'!C22)</f>
        <v>2256</v>
      </c>
      <c r="D152" s="137">
        <f>SUM('67_02'!D22)</f>
        <v>2194</v>
      </c>
      <c r="E152" s="137">
        <f>SUM('67_02'!E22)</f>
        <v>2183</v>
      </c>
      <c r="F152" s="137">
        <f>SUM('67_02'!F22)</f>
        <v>2256</v>
      </c>
      <c r="G152" s="137">
        <f>SUM('67_02'!G22)</f>
        <v>2256</v>
      </c>
      <c r="H152" s="137">
        <f>SUM('67_02'!H22)</f>
        <v>0</v>
      </c>
      <c r="I152" s="137">
        <f>SUM('67_02'!I22)</f>
        <v>2256</v>
      </c>
      <c r="J152" s="137">
        <f>SUM('67_02'!J22)</f>
        <v>0</v>
      </c>
      <c r="K152" s="137">
        <f>SUM('67_02'!K22)</f>
        <v>2256</v>
      </c>
      <c r="L152" s="137">
        <f>SUM('67_02'!L22)</f>
        <v>0</v>
      </c>
      <c r="M152" s="137">
        <f>SUM('67_02'!M22)</f>
        <v>2256</v>
      </c>
      <c r="N152" s="137">
        <f>SUM('67_02'!N22)</f>
        <v>0</v>
      </c>
      <c r="O152" s="137">
        <f>SUM('67_02'!O22)</f>
        <v>2256</v>
      </c>
      <c r="P152" s="137">
        <f>SUM('67_02'!P22)</f>
        <v>0</v>
      </c>
      <c r="Q152" s="137">
        <f>SUM('67_02'!Q22)</f>
        <v>2256</v>
      </c>
      <c r="R152" s="137">
        <f>SUM('67_02'!R22)</f>
        <v>0</v>
      </c>
      <c r="S152" s="137">
        <f>SUM('67_02'!S22)</f>
        <v>2256</v>
      </c>
      <c r="T152" s="137">
        <f>SUM('67_02'!T22)</f>
        <v>0</v>
      </c>
      <c r="U152" s="137">
        <f>SUM('67_02'!U22)</f>
        <v>2256</v>
      </c>
      <c r="V152" s="137">
        <f>SUM('67_02'!V22)</f>
        <v>0</v>
      </c>
      <c r="W152" s="137">
        <f>SUM('67_02'!W22)</f>
        <v>2256</v>
      </c>
      <c r="X152" s="137">
        <f>SUM('67_02'!X22)</f>
        <v>0</v>
      </c>
      <c r="Y152" s="137">
        <f>SUM('67_02'!Y22)</f>
        <v>0</v>
      </c>
      <c r="Z152" s="137">
        <f>SUM('67_02'!Z22)</f>
        <v>2256</v>
      </c>
      <c r="AA152" s="137">
        <f>SUM('67_02'!AA22)</f>
        <v>0</v>
      </c>
      <c r="AB152" s="137">
        <f>SUM('67_02'!AB22)</f>
        <v>2256</v>
      </c>
      <c r="AC152" s="137">
        <f>SUM('67_02'!AC22)</f>
        <v>-62</v>
      </c>
      <c r="AD152" s="137">
        <f>SUM('67_02'!AD22)</f>
        <v>2194</v>
      </c>
      <c r="AE152" s="137">
        <f>SUM('67_02'!AE22)</f>
        <v>0</v>
      </c>
      <c r="AF152" s="137">
        <f>SUM('67_02'!AF22)</f>
        <v>2194</v>
      </c>
      <c r="AG152" s="137">
        <f>SUM('67_02'!AG22)</f>
        <v>0</v>
      </c>
      <c r="AH152" s="137">
        <f>SUM('67_02'!AH22)</f>
        <v>2194</v>
      </c>
      <c r="AI152" s="137">
        <f>SUM('67_02'!AI22)</f>
        <v>0</v>
      </c>
      <c r="AJ152" s="137">
        <f>SUM('67_02'!AJ22)</f>
        <v>2194</v>
      </c>
      <c r="AK152" s="137">
        <f>SUM('67_02'!AK22)</f>
        <v>0</v>
      </c>
      <c r="AL152" s="137">
        <f>SUM('67_02'!AL22)</f>
        <v>0</v>
      </c>
      <c r="AM152" s="137">
        <f>SUM('67_02'!AM22)</f>
        <v>0</v>
      </c>
    </row>
    <row r="153" spans="1:39" s="34" customFormat="1" ht="32.25" customHeight="1" x14ac:dyDescent="0.45">
      <c r="A153" s="35"/>
      <c r="B153" s="113" t="s">
        <v>96</v>
      </c>
      <c r="C153" s="137">
        <f>SUM('67_02'!C23)</f>
        <v>0</v>
      </c>
      <c r="D153" s="137">
        <f>SUM('67_02'!D23)</f>
        <v>0</v>
      </c>
      <c r="E153" s="137">
        <f>SUM('67_02'!E23)</f>
        <v>-24</v>
      </c>
      <c r="F153" s="137">
        <f>SUM('67_02'!F23)</f>
        <v>0</v>
      </c>
      <c r="G153" s="137">
        <f>SUM('67_02'!G23)</f>
        <v>0</v>
      </c>
      <c r="H153" s="137">
        <f>SUM('67_02'!H23)</f>
        <v>0</v>
      </c>
      <c r="I153" s="137">
        <f>SUM('67_02'!I23)</f>
        <v>0</v>
      </c>
      <c r="J153" s="137">
        <f>SUM('67_02'!J23)</f>
        <v>0</v>
      </c>
      <c r="K153" s="137">
        <f>SUM('67_02'!K23)</f>
        <v>0</v>
      </c>
      <c r="L153" s="137">
        <f>SUM('67_02'!L23)</f>
        <v>0</v>
      </c>
      <c r="M153" s="137">
        <f>SUM('67_02'!M23)</f>
        <v>0</v>
      </c>
      <c r="N153" s="137">
        <f>SUM('67_02'!N23)</f>
        <v>0</v>
      </c>
      <c r="O153" s="137">
        <f>SUM('67_02'!O23)</f>
        <v>0</v>
      </c>
      <c r="P153" s="137">
        <f>SUM('67_02'!P23)</f>
        <v>0</v>
      </c>
      <c r="Q153" s="137">
        <f>SUM('67_02'!Q23)</f>
        <v>0</v>
      </c>
      <c r="R153" s="137">
        <f>SUM('67_02'!R23)</f>
        <v>0</v>
      </c>
      <c r="S153" s="137">
        <f>SUM('67_02'!S23)</f>
        <v>0</v>
      </c>
      <c r="T153" s="137">
        <f>SUM('67_02'!T23)</f>
        <v>0</v>
      </c>
      <c r="U153" s="137">
        <f>SUM('67_02'!U23)</f>
        <v>0</v>
      </c>
      <c r="V153" s="137">
        <f>SUM('67_02'!V23)</f>
        <v>0</v>
      </c>
      <c r="W153" s="137">
        <f>SUM('67_02'!W23)</f>
        <v>0</v>
      </c>
      <c r="X153" s="137">
        <f>SUM('67_02'!X23)</f>
        <v>0</v>
      </c>
      <c r="Y153" s="137">
        <f>SUM('67_02'!Y23)</f>
        <v>0</v>
      </c>
      <c r="Z153" s="137">
        <f>SUM('67_02'!Z23)</f>
        <v>0</v>
      </c>
      <c r="AA153" s="137">
        <f>SUM('67_02'!AA23)</f>
        <v>0</v>
      </c>
      <c r="AB153" s="137">
        <f>SUM('67_02'!AB23)</f>
        <v>0</v>
      </c>
      <c r="AC153" s="137">
        <f>SUM('67_02'!AC23)</f>
        <v>0</v>
      </c>
      <c r="AD153" s="137">
        <f>SUM('67_02'!AD23)</f>
        <v>0</v>
      </c>
      <c r="AE153" s="137">
        <f>SUM('67_02'!AE23)</f>
        <v>0</v>
      </c>
      <c r="AF153" s="137">
        <f>SUM('67_02'!AF23)</f>
        <v>0</v>
      </c>
      <c r="AG153" s="137">
        <f>SUM('67_02'!AG23)</f>
        <v>0</v>
      </c>
      <c r="AH153" s="137">
        <f>SUM('67_02'!AH23)</f>
        <v>0</v>
      </c>
      <c r="AI153" s="137">
        <f>SUM('67_02'!AI23)</f>
        <v>0</v>
      </c>
      <c r="AJ153" s="137">
        <f>SUM('67_02'!AJ23)</f>
        <v>0</v>
      </c>
      <c r="AK153" s="137">
        <f>SUM('67_02'!AK23)</f>
        <v>0</v>
      </c>
      <c r="AL153" s="137">
        <f>SUM('67_02'!AL23)</f>
        <v>0</v>
      </c>
      <c r="AM153" s="137">
        <f>SUM('67_02'!AM23)</f>
        <v>0</v>
      </c>
    </row>
    <row r="154" spans="1:39" s="34" customFormat="1" ht="28.5" customHeight="1" x14ac:dyDescent="0.2">
      <c r="A154" s="35"/>
      <c r="B154" s="107" t="s">
        <v>105</v>
      </c>
      <c r="C154" s="38">
        <f>SUM(C155+C157+C156)</f>
        <v>103323</v>
      </c>
      <c r="D154" s="38">
        <f t="shared" ref="D154:AM154" si="74">SUM(D155+D157+D156)</f>
        <v>96210</v>
      </c>
      <c r="E154" s="38">
        <f t="shared" si="74"/>
        <v>33215</v>
      </c>
      <c r="F154" s="38">
        <f t="shared" si="74"/>
        <v>81229</v>
      </c>
      <c r="G154" s="38">
        <f t="shared" si="74"/>
        <v>64658</v>
      </c>
      <c r="H154" s="38">
        <f t="shared" si="74"/>
        <v>0</v>
      </c>
      <c r="I154" s="38">
        <f t="shared" si="74"/>
        <v>103323</v>
      </c>
      <c r="J154" s="38">
        <f t="shared" si="74"/>
        <v>0</v>
      </c>
      <c r="K154" s="38">
        <f t="shared" si="74"/>
        <v>103323</v>
      </c>
      <c r="L154" s="38">
        <f t="shared" si="74"/>
        <v>2886</v>
      </c>
      <c r="M154" s="38">
        <f t="shared" si="74"/>
        <v>106209</v>
      </c>
      <c r="N154" s="38">
        <f t="shared" si="74"/>
        <v>13450</v>
      </c>
      <c r="O154" s="38">
        <f t="shared" si="74"/>
        <v>119659</v>
      </c>
      <c r="P154" s="38">
        <f t="shared" si="74"/>
        <v>-2656</v>
      </c>
      <c r="Q154" s="38">
        <f t="shared" si="74"/>
        <v>117003</v>
      </c>
      <c r="R154" s="38">
        <f t="shared" si="74"/>
        <v>0</v>
      </c>
      <c r="S154" s="38">
        <f t="shared" si="74"/>
        <v>117003</v>
      </c>
      <c r="T154" s="38">
        <f t="shared" si="74"/>
        <v>-2495</v>
      </c>
      <c r="U154" s="38">
        <f t="shared" si="74"/>
        <v>114508</v>
      </c>
      <c r="V154" s="38">
        <f t="shared" si="74"/>
        <v>-12268</v>
      </c>
      <c r="W154" s="38">
        <f t="shared" si="74"/>
        <v>102240</v>
      </c>
      <c r="X154" s="38">
        <f t="shared" si="74"/>
        <v>0</v>
      </c>
      <c r="Y154" s="38">
        <f t="shared" si="74"/>
        <v>0</v>
      </c>
      <c r="Z154" s="38">
        <f t="shared" si="74"/>
        <v>102240</v>
      </c>
      <c r="AA154" s="38">
        <f t="shared" si="74"/>
        <v>0</v>
      </c>
      <c r="AB154" s="38">
        <f t="shared" si="74"/>
        <v>102240</v>
      </c>
      <c r="AC154" s="38">
        <f t="shared" si="74"/>
        <v>-6030</v>
      </c>
      <c r="AD154" s="38">
        <f t="shared" si="74"/>
        <v>96210</v>
      </c>
      <c r="AE154" s="38">
        <f t="shared" si="74"/>
        <v>0</v>
      </c>
      <c r="AF154" s="38">
        <f t="shared" si="74"/>
        <v>96210</v>
      </c>
      <c r="AG154" s="38">
        <f t="shared" si="74"/>
        <v>0</v>
      </c>
      <c r="AH154" s="38">
        <f t="shared" si="74"/>
        <v>96210</v>
      </c>
      <c r="AI154" s="38">
        <f t="shared" si="74"/>
        <v>0</v>
      </c>
      <c r="AJ154" s="38">
        <f t="shared" si="74"/>
        <v>96210</v>
      </c>
      <c r="AK154" s="38">
        <f t="shared" si="74"/>
        <v>0</v>
      </c>
      <c r="AL154" s="38">
        <f t="shared" si="74"/>
        <v>0</v>
      </c>
      <c r="AM154" s="38">
        <f t="shared" si="74"/>
        <v>0</v>
      </c>
    </row>
    <row r="155" spans="1:39" s="34" customFormat="1" ht="36" customHeight="1" x14ac:dyDescent="0.2">
      <c r="A155" s="35"/>
      <c r="B155" s="106" t="s">
        <v>106</v>
      </c>
      <c r="C155" s="135">
        <f>SUM('67_02'!C25)</f>
        <v>100718</v>
      </c>
      <c r="D155" s="135">
        <f>SUM('67_02'!D25)</f>
        <v>92195</v>
      </c>
      <c r="E155" s="135">
        <f>SUM('67_02'!E25)</f>
        <v>30585</v>
      </c>
      <c r="F155" s="135">
        <f>SUM('67_02'!F25)</f>
        <v>53064</v>
      </c>
      <c r="G155" s="135">
        <f>SUM('67_02'!G25)</f>
        <v>53064</v>
      </c>
      <c r="H155" s="135">
        <f>SUM('67_02'!H25)</f>
        <v>0</v>
      </c>
      <c r="I155" s="135">
        <f>SUM('67_02'!I25)</f>
        <v>100718</v>
      </c>
      <c r="J155" s="135">
        <f>SUM('67_02'!J25)</f>
        <v>0</v>
      </c>
      <c r="K155" s="135">
        <f>SUM('67_02'!K25)</f>
        <v>100718</v>
      </c>
      <c r="L155" s="135">
        <f>SUM('67_02'!L25)</f>
        <v>0</v>
      </c>
      <c r="M155" s="135">
        <f>SUM('67_02'!M25)</f>
        <v>100718</v>
      </c>
      <c r="N155" s="135">
        <f>SUM('67_02'!N25)</f>
        <v>0</v>
      </c>
      <c r="O155" s="135">
        <f>SUM('67_02'!O25)</f>
        <v>100718</v>
      </c>
      <c r="P155" s="135">
        <f>SUM('67_02'!P25)</f>
        <v>-208</v>
      </c>
      <c r="Q155" s="135">
        <f>SUM('67_02'!Q25)</f>
        <v>100510</v>
      </c>
      <c r="R155" s="135">
        <f>SUM('67_02'!R25)</f>
        <v>0</v>
      </c>
      <c r="S155" s="135">
        <f>SUM('67_02'!S25)</f>
        <v>100510</v>
      </c>
      <c r="T155" s="135">
        <f>SUM('67_02'!T25)</f>
        <v>0</v>
      </c>
      <c r="U155" s="135">
        <f>SUM('67_02'!U25)</f>
        <v>100510</v>
      </c>
      <c r="V155" s="135">
        <f>SUM('67_02'!V25)</f>
        <v>-8315</v>
      </c>
      <c r="W155" s="135">
        <f>SUM('67_02'!W25)</f>
        <v>92195</v>
      </c>
      <c r="X155" s="135">
        <f>SUM('67_02'!X25)</f>
        <v>0</v>
      </c>
      <c r="Y155" s="135">
        <f>SUM('67_02'!Y25)</f>
        <v>0</v>
      </c>
      <c r="Z155" s="135">
        <f>SUM('67_02'!Z25)</f>
        <v>92195</v>
      </c>
      <c r="AA155" s="135">
        <f>SUM('67_02'!AA25)</f>
        <v>0</v>
      </c>
      <c r="AB155" s="135">
        <f>SUM('67_02'!AB25)</f>
        <v>92195</v>
      </c>
      <c r="AC155" s="135">
        <f>SUM('67_02'!AC25)</f>
        <v>0</v>
      </c>
      <c r="AD155" s="135">
        <f>SUM('67_02'!AD25)</f>
        <v>92195</v>
      </c>
      <c r="AE155" s="135">
        <f>SUM('67_02'!AE25)</f>
        <v>0</v>
      </c>
      <c r="AF155" s="135">
        <f>SUM('67_02'!AF25)</f>
        <v>92195</v>
      </c>
      <c r="AG155" s="135">
        <f>SUM('67_02'!AG25)</f>
        <v>0</v>
      </c>
      <c r="AH155" s="135">
        <f>SUM('67_02'!AH25)</f>
        <v>92195</v>
      </c>
      <c r="AI155" s="135">
        <f>SUM('67_02'!AI25)</f>
        <v>0</v>
      </c>
      <c r="AJ155" s="135">
        <f>SUM('67_02'!AJ25)</f>
        <v>92195</v>
      </c>
      <c r="AK155" s="135">
        <f>SUM('67_02'!AK25)</f>
        <v>0</v>
      </c>
      <c r="AL155" s="135">
        <f>SUM('67_02'!AL25)</f>
        <v>0</v>
      </c>
      <c r="AM155" s="135">
        <f>SUM('67_02'!AM25)</f>
        <v>0</v>
      </c>
    </row>
    <row r="156" spans="1:39" s="34" customFormat="1" ht="36" customHeight="1" x14ac:dyDescent="0.2">
      <c r="A156" s="35"/>
      <c r="B156" s="111" t="s">
        <v>107</v>
      </c>
      <c r="C156" s="135">
        <f>SUM('67_02'!C26)</f>
        <v>0</v>
      </c>
      <c r="D156" s="135">
        <f>SUM('67_02'!D26)</f>
        <v>0</v>
      </c>
      <c r="E156" s="135">
        <f>SUM('67_02'!E26)</f>
        <v>0</v>
      </c>
      <c r="F156" s="135">
        <f>SUM('67_02'!F26)</f>
        <v>10</v>
      </c>
      <c r="G156" s="135">
        <f>SUM('67_02'!G26)</f>
        <v>10</v>
      </c>
      <c r="H156" s="135">
        <f>SUM('67_02'!H26)</f>
        <v>0</v>
      </c>
      <c r="I156" s="135">
        <f>SUM('67_02'!I26)</f>
        <v>0</v>
      </c>
      <c r="J156" s="135">
        <f>SUM('67_02'!J26)</f>
        <v>0</v>
      </c>
      <c r="K156" s="135">
        <f>SUM('67_02'!K26)</f>
        <v>0</v>
      </c>
      <c r="L156" s="135">
        <f>SUM('67_02'!L26)</f>
        <v>0</v>
      </c>
      <c r="M156" s="135">
        <f>SUM('67_02'!M26)</f>
        <v>0</v>
      </c>
      <c r="N156" s="135">
        <f>SUM('67_02'!N26)</f>
        <v>0</v>
      </c>
      <c r="O156" s="135">
        <f>SUM('67_02'!O26)</f>
        <v>0</v>
      </c>
      <c r="P156" s="135">
        <f>SUM('67_02'!P26)</f>
        <v>0</v>
      </c>
      <c r="Q156" s="135">
        <f>SUM('67_02'!Q26)</f>
        <v>0</v>
      </c>
      <c r="R156" s="135">
        <f>SUM('67_02'!R26)</f>
        <v>0</v>
      </c>
      <c r="S156" s="135">
        <f>SUM('67_02'!S26)</f>
        <v>0</v>
      </c>
      <c r="T156" s="135">
        <f>SUM('67_02'!T26)</f>
        <v>0</v>
      </c>
      <c r="U156" s="135">
        <f>SUM('67_02'!U26)</f>
        <v>0</v>
      </c>
      <c r="V156" s="135">
        <f>SUM('67_02'!V26)</f>
        <v>0</v>
      </c>
      <c r="W156" s="135">
        <f>SUM('67_02'!W26)</f>
        <v>0</v>
      </c>
      <c r="X156" s="135">
        <f>SUM('67_02'!X26)</f>
        <v>0</v>
      </c>
      <c r="Y156" s="135">
        <f>SUM('67_02'!Y26)</f>
        <v>0</v>
      </c>
      <c r="Z156" s="135">
        <f>SUM('67_02'!Z26)</f>
        <v>0</v>
      </c>
      <c r="AA156" s="135">
        <f>SUM('67_02'!AA26)</f>
        <v>0</v>
      </c>
      <c r="AB156" s="135">
        <f>SUM('67_02'!AB26)</f>
        <v>0</v>
      </c>
      <c r="AC156" s="135">
        <f>SUM('67_02'!AC26)</f>
        <v>0</v>
      </c>
      <c r="AD156" s="135">
        <f>SUM('67_02'!AD26)</f>
        <v>0</v>
      </c>
      <c r="AE156" s="135">
        <f>SUM('67_02'!AE26)</f>
        <v>0</v>
      </c>
      <c r="AF156" s="135">
        <f>SUM('67_02'!AF26)</f>
        <v>0</v>
      </c>
      <c r="AG156" s="135">
        <f>SUM('67_02'!AG26)</f>
        <v>0</v>
      </c>
      <c r="AH156" s="135">
        <f>SUM('67_02'!AH26)</f>
        <v>0</v>
      </c>
      <c r="AI156" s="135">
        <f>SUM('67_02'!AI26)</f>
        <v>0</v>
      </c>
      <c r="AJ156" s="135">
        <f>SUM('67_02'!AJ26)</f>
        <v>0</v>
      </c>
      <c r="AK156" s="135">
        <f>SUM('67_02'!AK26)</f>
        <v>0</v>
      </c>
      <c r="AL156" s="135">
        <f>SUM('67_02'!AL26)</f>
        <v>0</v>
      </c>
      <c r="AM156" s="135">
        <f>SUM('67_02'!AM26)</f>
        <v>0</v>
      </c>
    </row>
    <row r="157" spans="1:39" s="34" customFormat="1" ht="36" customHeight="1" x14ac:dyDescent="0.2">
      <c r="A157" s="35"/>
      <c r="B157" s="61" t="s">
        <v>101</v>
      </c>
      <c r="C157" s="135">
        <f>SUM('67_02'!C27)</f>
        <v>2605</v>
      </c>
      <c r="D157" s="135">
        <f>SUM('67_02'!D27)</f>
        <v>4015</v>
      </c>
      <c r="E157" s="135">
        <f>SUM('67_02'!E27)</f>
        <v>2630</v>
      </c>
      <c r="F157" s="135">
        <f>SUM('67_02'!F27)</f>
        <v>28155</v>
      </c>
      <c r="G157" s="135">
        <f>SUM('67_02'!G27)</f>
        <v>11584</v>
      </c>
      <c r="H157" s="135">
        <f>SUM('67_02'!H27)</f>
        <v>0</v>
      </c>
      <c r="I157" s="135">
        <f>SUM('67_02'!I27)</f>
        <v>2605</v>
      </c>
      <c r="J157" s="135">
        <f>SUM('67_02'!J27)</f>
        <v>0</v>
      </c>
      <c r="K157" s="135">
        <f>SUM('67_02'!K27)</f>
        <v>2605</v>
      </c>
      <c r="L157" s="135">
        <f>SUM('67_02'!L27)</f>
        <v>2886</v>
      </c>
      <c r="M157" s="135">
        <f>SUM('67_02'!M27)</f>
        <v>5491</v>
      </c>
      <c r="N157" s="135">
        <f>SUM('67_02'!N27)</f>
        <v>13450</v>
      </c>
      <c r="O157" s="135">
        <f>SUM('67_02'!O27)</f>
        <v>18941</v>
      </c>
      <c r="P157" s="135">
        <f>SUM('67_02'!P27)</f>
        <v>-2448</v>
      </c>
      <c r="Q157" s="135">
        <f>SUM('67_02'!Q27)</f>
        <v>16493</v>
      </c>
      <c r="R157" s="135">
        <f>SUM('67_02'!R27)</f>
        <v>0</v>
      </c>
      <c r="S157" s="135">
        <f>SUM('67_02'!S27)</f>
        <v>16493</v>
      </c>
      <c r="T157" s="135">
        <f>SUM('67_02'!T27)</f>
        <v>-2495</v>
      </c>
      <c r="U157" s="135">
        <f>SUM('67_02'!U27)</f>
        <v>13998</v>
      </c>
      <c r="V157" s="135">
        <f>SUM('67_02'!V27)</f>
        <v>-3953</v>
      </c>
      <c r="W157" s="135">
        <f>SUM('67_02'!W27)</f>
        <v>10045</v>
      </c>
      <c r="X157" s="135">
        <f>SUM('67_02'!X27)</f>
        <v>0</v>
      </c>
      <c r="Y157" s="135">
        <f>SUM('67_02'!Y27)</f>
        <v>0</v>
      </c>
      <c r="Z157" s="135">
        <f>SUM('67_02'!Z27)</f>
        <v>10045</v>
      </c>
      <c r="AA157" s="135">
        <f>SUM('67_02'!AA27)</f>
        <v>0</v>
      </c>
      <c r="AB157" s="135">
        <f>SUM('67_02'!AB27)</f>
        <v>10045</v>
      </c>
      <c r="AC157" s="135">
        <f>SUM('67_02'!AC27)</f>
        <v>-6030</v>
      </c>
      <c r="AD157" s="135">
        <f>SUM('67_02'!AD27)</f>
        <v>4015</v>
      </c>
      <c r="AE157" s="135">
        <f>SUM('67_02'!AE27)</f>
        <v>0</v>
      </c>
      <c r="AF157" s="135">
        <f>SUM('67_02'!AF27)</f>
        <v>4015</v>
      </c>
      <c r="AG157" s="135">
        <f>SUM('67_02'!AG27)</f>
        <v>0</v>
      </c>
      <c r="AH157" s="135">
        <f>SUM('67_02'!AH27)</f>
        <v>4015</v>
      </c>
      <c r="AI157" s="135">
        <f>SUM('67_02'!AI27)</f>
        <v>0</v>
      </c>
      <c r="AJ157" s="135">
        <f>SUM('67_02'!AJ27)</f>
        <v>4015</v>
      </c>
      <c r="AK157" s="135">
        <f>SUM('67_02'!AK27)</f>
        <v>0</v>
      </c>
      <c r="AL157" s="135">
        <f>SUM('67_02'!AL27)</f>
        <v>0</v>
      </c>
      <c r="AM157" s="135">
        <f>SUM('67_02'!AM27)</f>
        <v>0</v>
      </c>
    </row>
    <row r="158" spans="1:39" s="34" customFormat="1" ht="46.5" customHeight="1" x14ac:dyDescent="0.2">
      <c r="A158" s="89" t="s">
        <v>127</v>
      </c>
      <c r="B158" s="86" t="s">
        <v>128</v>
      </c>
      <c r="C158" s="133">
        <f t="shared" ref="C158:AM158" si="75">SUM(C159+C166)</f>
        <v>32756</v>
      </c>
      <c r="D158" s="133">
        <f t="shared" si="75"/>
        <v>31367</v>
      </c>
      <c r="E158" s="133">
        <f t="shared" si="75"/>
        <v>30286</v>
      </c>
      <c r="F158" s="133">
        <f t="shared" si="75"/>
        <v>39771</v>
      </c>
      <c r="G158" s="133">
        <f t="shared" si="75"/>
        <v>37063</v>
      </c>
      <c r="H158" s="133">
        <f t="shared" si="75"/>
        <v>0</v>
      </c>
      <c r="I158" s="133">
        <f>SUM(I159+I166)</f>
        <v>36313</v>
      </c>
      <c r="J158" s="133">
        <f>SUM(J159+J166)</f>
        <v>0</v>
      </c>
      <c r="K158" s="133">
        <f>SUM(K159+K166)</f>
        <v>36313</v>
      </c>
      <c r="L158" s="133">
        <f t="shared" si="75"/>
        <v>0</v>
      </c>
      <c r="M158" s="133">
        <f t="shared" si="75"/>
        <v>36313</v>
      </c>
      <c r="N158" s="133">
        <f t="shared" si="75"/>
        <v>0</v>
      </c>
      <c r="O158" s="133">
        <f t="shared" si="75"/>
        <v>36313</v>
      </c>
      <c r="P158" s="133">
        <f t="shared" si="75"/>
        <v>-2870</v>
      </c>
      <c r="Q158" s="133">
        <f t="shared" si="75"/>
        <v>33443</v>
      </c>
      <c r="R158" s="133">
        <f t="shared" si="75"/>
        <v>0</v>
      </c>
      <c r="S158" s="133">
        <f t="shared" si="75"/>
        <v>33443</v>
      </c>
      <c r="T158" s="133">
        <f t="shared" si="75"/>
        <v>0</v>
      </c>
      <c r="U158" s="133">
        <f t="shared" si="75"/>
        <v>33443</v>
      </c>
      <c r="V158" s="133">
        <f t="shared" si="75"/>
        <v>450</v>
      </c>
      <c r="W158" s="133">
        <f t="shared" si="75"/>
        <v>33893</v>
      </c>
      <c r="X158" s="133">
        <f t="shared" si="75"/>
        <v>0</v>
      </c>
      <c r="Y158" s="133">
        <f t="shared" si="75"/>
        <v>-142</v>
      </c>
      <c r="Z158" s="133">
        <f t="shared" si="75"/>
        <v>33751</v>
      </c>
      <c r="AA158" s="133">
        <f t="shared" si="75"/>
        <v>0</v>
      </c>
      <c r="AB158" s="133">
        <f t="shared" si="75"/>
        <v>33751</v>
      </c>
      <c r="AC158" s="133">
        <f t="shared" si="75"/>
        <v>-27</v>
      </c>
      <c r="AD158" s="133">
        <f t="shared" si="75"/>
        <v>33724</v>
      </c>
      <c r="AE158" s="133">
        <f t="shared" si="75"/>
        <v>0</v>
      </c>
      <c r="AF158" s="133">
        <f t="shared" si="75"/>
        <v>33724</v>
      </c>
      <c r="AG158" s="133">
        <f t="shared" si="75"/>
        <v>0</v>
      </c>
      <c r="AH158" s="133">
        <f>SUM(AH159+AH166)</f>
        <v>33724</v>
      </c>
      <c r="AI158" s="133">
        <f t="shared" si="75"/>
        <v>0</v>
      </c>
      <c r="AJ158" s="133">
        <f t="shared" si="75"/>
        <v>33724</v>
      </c>
      <c r="AK158" s="133">
        <f t="shared" si="75"/>
        <v>0</v>
      </c>
      <c r="AL158" s="133">
        <f t="shared" si="75"/>
        <v>0</v>
      </c>
      <c r="AM158" s="133">
        <f t="shared" si="75"/>
        <v>0</v>
      </c>
    </row>
    <row r="159" spans="1:39" s="34" customFormat="1" ht="30.75" customHeight="1" x14ac:dyDescent="0.2">
      <c r="A159" s="107"/>
      <c r="B159" s="62" t="s">
        <v>37</v>
      </c>
      <c r="C159" s="48">
        <f t="shared" ref="C159:AM159" si="76">SUM(C160:C165)</f>
        <v>29999</v>
      </c>
      <c r="D159" s="48">
        <f t="shared" si="76"/>
        <v>29810</v>
      </c>
      <c r="E159" s="48">
        <f t="shared" si="76"/>
        <v>29041</v>
      </c>
      <c r="F159" s="48">
        <f t="shared" si="76"/>
        <v>39429</v>
      </c>
      <c r="G159" s="48">
        <f t="shared" si="76"/>
        <v>36721</v>
      </c>
      <c r="H159" s="48">
        <f t="shared" si="76"/>
        <v>0</v>
      </c>
      <c r="I159" s="48">
        <f>SUM(I160:I165)</f>
        <v>30799</v>
      </c>
      <c r="J159" s="48">
        <f>SUM(J160:J165)</f>
        <v>0</v>
      </c>
      <c r="K159" s="48">
        <f>SUM(K160:K165)</f>
        <v>30799</v>
      </c>
      <c r="L159" s="48">
        <f t="shared" si="76"/>
        <v>0</v>
      </c>
      <c r="M159" s="48">
        <f t="shared" si="76"/>
        <v>30799</v>
      </c>
      <c r="N159" s="48">
        <f t="shared" si="76"/>
        <v>0</v>
      </c>
      <c r="O159" s="48">
        <f t="shared" si="76"/>
        <v>30799</v>
      </c>
      <c r="P159" s="48">
        <f t="shared" si="76"/>
        <v>-470</v>
      </c>
      <c r="Q159" s="48">
        <f t="shared" si="76"/>
        <v>30329</v>
      </c>
      <c r="R159" s="48">
        <f t="shared" si="76"/>
        <v>0</v>
      </c>
      <c r="S159" s="48">
        <f t="shared" si="76"/>
        <v>30329</v>
      </c>
      <c r="T159" s="48">
        <f t="shared" si="76"/>
        <v>0</v>
      </c>
      <c r="U159" s="48">
        <f t="shared" si="76"/>
        <v>30329</v>
      </c>
      <c r="V159" s="48">
        <f t="shared" si="76"/>
        <v>450</v>
      </c>
      <c r="W159" s="48">
        <f t="shared" si="76"/>
        <v>30779</v>
      </c>
      <c r="X159" s="48">
        <f t="shared" si="76"/>
        <v>0</v>
      </c>
      <c r="Y159" s="48">
        <f t="shared" si="76"/>
        <v>-142</v>
      </c>
      <c r="Z159" s="48">
        <f t="shared" si="76"/>
        <v>30637</v>
      </c>
      <c r="AA159" s="48">
        <f t="shared" si="76"/>
        <v>0</v>
      </c>
      <c r="AB159" s="48">
        <f t="shared" si="76"/>
        <v>30637</v>
      </c>
      <c r="AC159" s="48">
        <f t="shared" si="76"/>
        <v>-27</v>
      </c>
      <c r="AD159" s="48">
        <f t="shared" si="76"/>
        <v>30610</v>
      </c>
      <c r="AE159" s="48">
        <f t="shared" si="76"/>
        <v>0</v>
      </c>
      <c r="AF159" s="48">
        <f t="shared" si="76"/>
        <v>30610</v>
      </c>
      <c r="AG159" s="48">
        <f t="shared" si="76"/>
        <v>0</v>
      </c>
      <c r="AH159" s="48">
        <f>SUM(AH160:AH165)</f>
        <v>30610</v>
      </c>
      <c r="AI159" s="48">
        <f>SUM(AI160:AI165)</f>
        <v>0</v>
      </c>
      <c r="AJ159" s="48">
        <f>SUM(AJ160:AJ165)</f>
        <v>30610</v>
      </c>
      <c r="AK159" s="48">
        <f>SUM(AK160:AK165)</f>
        <v>0</v>
      </c>
      <c r="AL159" s="48">
        <f t="shared" si="76"/>
        <v>0</v>
      </c>
      <c r="AM159" s="48">
        <f t="shared" si="76"/>
        <v>0</v>
      </c>
    </row>
    <row r="160" spans="1:39" ht="33.75" customHeight="1" x14ac:dyDescent="0.2">
      <c r="A160" s="61"/>
      <c r="B160" s="61" t="s">
        <v>87</v>
      </c>
      <c r="C160" s="115">
        <f>SUM('68_02'!C20)</f>
        <v>9348</v>
      </c>
      <c r="D160" s="115">
        <f>SUM('68_02'!D20)</f>
        <v>9593</v>
      </c>
      <c r="E160" s="115">
        <f>SUM('68_02'!E20)</f>
        <v>9573</v>
      </c>
      <c r="F160" s="115">
        <f>SUM('68_02'!F20)</f>
        <v>13650</v>
      </c>
      <c r="G160" s="115">
        <f>SUM('68_02'!G20)</f>
        <v>13400</v>
      </c>
      <c r="H160" s="115">
        <f>SUM('68_02'!H20)</f>
        <v>0</v>
      </c>
      <c r="I160" s="115">
        <f>SUM('68_02'!I20)</f>
        <v>9348</v>
      </c>
      <c r="J160" s="115">
        <f>SUM('68_02'!J20)</f>
        <v>0</v>
      </c>
      <c r="K160" s="115">
        <f>SUM('68_02'!K20)</f>
        <v>9348</v>
      </c>
      <c r="L160" s="115">
        <f>SUM('68_02'!L20)</f>
        <v>0</v>
      </c>
      <c r="M160" s="115">
        <f>SUM('68_02'!M20)</f>
        <v>9348</v>
      </c>
      <c r="N160" s="115">
        <f>SUM('68_02'!N20)</f>
        <v>0</v>
      </c>
      <c r="O160" s="115">
        <f>SUM('68_02'!O20)</f>
        <v>9348</v>
      </c>
      <c r="P160" s="115">
        <f>SUM('68_02'!P20)</f>
        <v>-88</v>
      </c>
      <c r="Q160" s="115">
        <f>SUM('68_02'!Q20)</f>
        <v>9260</v>
      </c>
      <c r="R160" s="115">
        <f>SUM('68_02'!R20)</f>
        <v>0</v>
      </c>
      <c r="S160" s="115">
        <f>SUM('68_02'!S20)</f>
        <v>9260</v>
      </c>
      <c r="T160" s="115">
        <f>SUM('68_02'!T20)</f>
        <v>0</v>
      </c>
      <c r="U160" s="115">
        <f>SUM('68_02'!U20)</f>
        <v>9260</v>
      </c>
      <c r="V160" s="115">
        <f>SUM('68_02'!V20)</f>
        <v>0</v>
      </c>
      <c r="W160" s="115">
        <f>SUM('68_02'!W20)</f>
        <v>9260</v>
      </c>
      <c r="X160" s="115">
        <f>SUM('68_02'!X20)</f>
        <v>0</v>
      </c>
      <c r="Y160" s="115">
        <f>SUM('68_02'!Y20)</f>
        <v>333</v>
      </c>
      <c r="Z160" s="115">
        <f>SUM('68_02'!Z20)</f>
        <v>9593</v>
      </c>
      <c r="AA160" s="115">
        <f>SUM('68_02'!AA20)</f>
        <v>0</v>
      </c>
      <c r="AB160" s="115">
        <f>SUM('68_02'!AB20)</f>
        <v>9593</v>
      </c>
      <c r="AC160" s="115">
        <f>SUM('68_02'!AC20)</f>
        <v>0</v>
      </c>
      <c r="AD160" s="115">
        <f>SUM('68_02'!AD20)</f>
        <v>9593</v>
      </c>
      <c r="AE160" s="115">
        <f>SUM('68_02'!AE20)</f>
        <v>0</v>
      </c>
      <c r="AF160" s="115">
        <f>SUM('68_02'!AF20)</f>
        <v>9593</v>
      </c>
      <c r="AG160" s="115">
        <f>SUM('68_02'!AG20)</f>
        <v>0</v>
      </c>
      <c r="AH160" s="115">
        <f>SUM('68_02'!AH20)</f>
        <v>9593</v>
      </c>
      <c r="AI160" s="115">
        <f>SUM('68_02'!AI20)</f>
        <v>0</v>
      </c>
      <c r="AJ160" s="115">
        <f>SUM('68_02'!AJ20)</f>
        <v>9593</v>
      </c>
      <c r="AK160" s="115">
        <f>SUM('68_02'!AK20)</f>
        <v>0</v>
      </c>
      <c r="AL160" s="115">
        <f>SUM('68_02'!AL20)</f>
        <v>0</v>
      </c>
      <c r="AM160" s="115">
        <f>SUM('68_02'!AM20)</f>
        <v>0</v>
      </c>
    </row>
    <row r="161" spans="1:39" ht="33.75" customHeight="1" x14ac:dyDescent="0.2">
      <c r="A161" s="61"/>
      <c r="B161" s="61" t="s">
        <v>88</v>
      </c>
      <c r="C161" s="115">
        <f>SUM('68_02'!C21)</f>
        <v>731</v>
      </c>
      <c r="D161" s="115">
        <f>SUM('68_02'!D21)</f>
        <v>819</v>
      </c>
      <c r="E161" s="115">
        <f>SUM('68_02'!E21)</f>
        <v>777</v>
      </c>
      <c r="F161" s="115">
        <f>SUM('68_02'!F21)</f>
        <v>1014</v>
      </c>
      <c r="G161" s="115">
        <f>SUM('68_02'!G21)</f>
        <v>614</v>
      </c>
      <c r="H161" s="115">
        <f>SUM('68_02'!H21)</f>
        <v>0</v>
      </c>
      <c r="I161" s="115">
        <f>SUM('68_02'!I21)</f>
        <v>731</v>
      </c>
      <c r="J161" s="115">
        <f>SUM('68_02'!J21)</f>
        <v>0</v>
      </c>
      <c r="K161" s="115">
        <f>SUM('68_02'!K21)</f>
        <v>731</v>
      </c>
      <c r="L161" s="115">
        <f>SUM('68_02'!L21)</f>
        <v>0</v>
      </c>
      <c r="M161" s="115">
        <f>SUM('68_02'!M21)</f>
        <v>731</v>
      </c>
      <c r="N161" s="115">
        <f>SUM('68_02'!N21)</f>
        <v>0</v>
      </c>
      <c r="O161" s="115">
        <f>SUM('68_02'!O21)</f>
        <v>731</v>
      </c>
      <c r="P161" s="115">
        <f>SUM('68_02'!P21)</f>
        <v>88</v>
      </c>
      <c r="Q161" s="115">
        <f>SUM('68_02'!Q21)</f>
        <v>819</v>
      </c>
      <c r="R161" s="115">
        <f>SUM('68_02'!R21)</f>
        <v>0</v>
      </c>
      <c r="S161" s="115">
        <f>SUM('68_02'!S21)</f>
        <v>819</v>
      </c>
      <c r="T161" s="115">
        <f>SUM('68_02'!T21)</f>
        <v>0</v>
      </c>
      <c r="U161" s="115">
        <f>SUM('68_02'!U21)</f>
        <v>819</v>
      </c>
      <c r="V161" s="115">
        <f>SUM('68_02'!V21)</f>
        <v>0</v>
      </c>
      <c r="W161" s="115">
        <f>SUM('68_02'!W21)</f>
        <v>819</v>
      </c>
      <c r="X161" s="115">
        <f>SUM('68_02'!X21)</f>
        <v>0</v>
      </c>
      <c r="Y161" s="115">
        <f>SUM('68_02'!Y21)</f>
        <v>0</v>
      </c>
      <c r="Z161" s="115">
        <f>SUM('68_02'!Z21)</f>
        <v>819</v>
      </c>
      <c r="AA161" s="115">
        <f>SUM('68_02'!AA21)</f>
        <v>0</v>
      </c>
      <c r="AB161" s="115">
        <f>SUM('68_02'!AB21)</f>
        <v>819</v>
      </c>
      <c r="AC161" s="115">
        <f>SUM('68_02'!AC21)</f>
        <v>0</v>
      </c>
      <c r="AD161" s="115">
        <f>SUM('68_02'!AD21)</f>
        <v>819</v>
      </c>
      <c r="AE161" s="115">
        <f>SUM('68_02'!AE21)</f>
        <v>0</v>
      </c>
      <c r="AF161" s="115">
        <f>SUM('68_02'!AF21)</f>
        <v>819</v>
      </c>
      <c r="AG161" s="115">
        <f>SUM('68_02'!AG21)</f>
        <v>0</v>
      </c>
      <c r="AH161" s="115">
        <f>SUM('68_02'!AH21)</f>
        <v>819</v>
      </c>
      <c r="AI161" s="115">
        <f>SUM('68_02'!AI21)</f>
        <v>0</v>
      </c>
      <c r="AJ161" s="115">
        <f>SUM('68_02'!AJ21)</f>
        <v>819</v>
      </c>
      <c r="AK161" s="115">
        <f>SUM('68_02'!AK21)</f>
        <v>0</v>
      </c>
      <c r="AL161" s="115">
        <f>SUM('68_02'!AL21)</f>
        <v>0</v>
      </c>
      <c r="AM161" s="115">
        <f>SUM('68_02'!AM21)</f>
        <v>0</v>
      </c>
    </row>
    <row r="162" spans="1:39" ht="33.75" customHeight="1" x14ac:dyDescent="0.2">
      <c r="A162" s="61"/>
      <c r="B162" s="58" t="s">
        <v>90</v>
      </c>
      <c r="C162" s="116">
        <f>SUM('68_02'!C22)</f>
        <v>5717</v>
      </c>
      <c r="D162" s="116">
        <f>SUM('68_02'!D22)</f>
        <v>5247</v>
      </c>
      <c r="E162" s="116">
        <f>SUM('68_02'!E22)</f>
        <v>5197</v>
      </c>
      <c r="F162" s="116">
        <f>SUM('68_02'!F22)</f>
        <v>8200</v>
      </c>
      <c r="G162" s="116">
        <f>SUM('68_02'!G22)</f>
        <v>6400</v>
      </c>
      <c r="H162" s="116">
        <f>SUM('68_02'!H22)</f>
        <v>0</v>
      </c>
      <c r="I162" s="116">
        <f>SUM('68_02'!I22)</f>
        <v>5717</v>
      </c>
      <c r="J162" s="116">
        <f>SUM('68_02'!J22)</f>
        <v>0</v>
      </c>
      <c r="K162" s="116">
        <f>SUM('68_02'!K22)</f>
        <v>5717</v>
      </c>
      <c r="L162" s="116">
        <f>SUM('68_02'!L22)</f>
        <v>0</v>
      </c>
      <c r="M162" s="116">
        <f>SUM('68_02'!M22)</f>
        <v>5717</v>
      </c>
      <c r="N162" s="116">
        <f>SUM('68_02'!N22)</f>
        <v>0</v>
      </c>
      <c r="O162" s="116">
        <f>SUM('68_02'!O22)</f>
        <v>5717</v>
      </c>
      <c r="P162" s="116">
        <f>SUM('68_02'!P22)</f>
        <v>-470</v>
      </c>
      <c r="Q162" s="116">
        <f>SUM('68_02'!Q22)</f>
        <v>5247</v>
      </c>
      <c r="R162" s="116">
        <f>SUM('68_02'!R22)</f>
        <v>0</v>
      </c>
      <c r="S162" s="116">
        <f>SUM('68_02'!S22)</f>
        <v>5247</v>
      </c>
      <c r="T162" s="116">
        <f>SUM('68_02'!T22)</f>
        <v>0</v>
      </c>
      <c r="U162" s="116">
        <f>SUM('68_02'!U22)</f>
        <v>5247</v>
      </c>
      <c r="V162" s="116">
        <f>SUM('68_02'!V22)</f>
        <v>0</v>
      </c>
      <c r="W162" s="116">
        <f>SUM('68_02'!W22)</f>
        <v>5247</v>
      </c>
      <c r="X162" s="116">
        <f>SUM('68_02'!X22)</f>
        <v>0</v>
      </c>
      <c r="Y162" s="116">
        <f>SUM('68_02'!Y22)</f>
        <v>0</v>
      </c>
      <c r="Z162" s="116">
        <f>SUM('68_02'!Z22)</f>
        <v>5247</v>
      </c>
      <c r="AA162" s="116">
        <f>SUM('68_02'!AA22)</f>
        <v>0</v>
      </c>
      <c r="AB162" s="116">
        <f>SUM('68_02'!AB22)</f>
        <v>5247</v>
      </c>
      <c r="AC162" s="116">
        <f>SUM('68_02'!AC22)</f>
        <v>0</v>
      </c>
      <c r="AD162" s="116">
        <f>SUM('68_02'!AD22)</f>
        <v>5247</v>
      </c>
      <c r="AE162" s="116">
        <f>SUM('68_02'!AE22)</f>
        <v>0</v>
      </c>
      <c r="AF162" s="116">
        <f>SUM('68_02'!AF22)</f>
        <v>5247</v>
      </c>
      <c r="AG162" s="116">
        <f>SUM('68_02'!AG22)</f>
        <v>0</v>
      </c>
      <c r="AH162" s="116">
        <f>SUM('68_02'!AH22)</f>
        <v>5247</v>
      </c>
      <c r="AI162" s="116">
        <f>SUM('68_02'!AI22)</f>
        <v>0</v>
      </c>
      <c r="AJ162" s="116">
        <f>SUM('68_02'!AJ22)</f>
        <v>5247</v>
      </c>
      <c r="AK162" s="116">
        <f>SUM('68_02'!AK22)</f>
        <v>0</v>
      </c>
      <c r="AL162" s="116">
        <f>SUM('68_02'!AL22)</f>
        <v>0</v>
      </c>
      <c r="AM162" s="116">
        <f>SUM('68_02'!AM22)</f>
        <v>0</v>
      </c>
    </row>
    <row r="163" spans="1:39" ht="33.75" customHeight="1" x14ac:dyDescent="0.2">
      <c r="A163" s="61"/>
      <c r="B163" s="130" t="s">
        <v>119</v>
      </c>
      <c r="C163" s="116">
        <f>SUM('68_02'!C23)</f>
        <v>13643</v>
      </c>
      <c r="D163" s="116">
        <f>SUM('68_02'!D23)</f>
        <v>13591</v>
      </c>
      <c r="E163" s="116">
        <f>SUM('68_02'!E23)</f>
        <v>13380</v>
      </c>
      <c r="F163" s="116">
        <f>SUM('68_02'!F23)</f>
        <v>16007</v>
      </c>
      <c r="G163" s="116">
        <f>SUM('68_02'!G23)</f>
        <v>15757</v>
      </c>
      <c r="H163" s="116">
        <f>SUM('68_02'!H23)</f>
        <v>0</v>
      </c>
      <c r="I163" s="116">
        <f>SUM('68_02'!I23)</f>
        <v>14043</v>
      </c>
      <c r="J163" s="116">
        <f>SUM('68_02'!J23)</f>
        <v>0</v>
      </c>
      <c r="K163" s="116">
        <f>SUM('68_02'!K23)</f>
        <v>14043</v>
      </c>
      <c r="L163" s="116">
        <f>SUM('68_02'!L23)</f>
        <v>0</v>
      </c>
      <c r="M163" s="116">
        <f>SUM('68_02'!M23)</f>
        <v>14043</v>
      </c>
      <c r="N163" s="116">
        <f>SUM('68_02'!N23)</f>
        <v>0</v>
      </c>
      <c r="O163" s="116">
        <f>SUM('68_02'!O23)</f>
        <v>14043</v>
      </c>
      <c r="P163" s="116">
        <f>SUM('68_02'!P23)</f>
        <v>0</v>
      </c>
      <c r="Q163" s="116">
        <f>SUM('68_02'!Q23)</f>
        <v>14043</v>
      </c>
      <c r="R163" s="116">
        <f>SUM('68_02'!R23)</f>
        <v>0</v>
      </c>
      <c r="S163" s="116">
        <f>SUM('68_02'!S23)</f>
        <v>14043</v>
      </c>
      <c r="T163" s="116">
        <f>SUM('68_02'!T23)</f>
        <v>0</v>
      </c>
      <c r="U163" s="116">
        <f>SUM('68_02'!U23)</f>
        <v>14043</v>
      </c>
      <c r="V163" s="116">
        <f>SUM('68_02'!V23)</f>
        <v>450</v>
      </c>
      <c r="W163" s="116">
        <f>SUM('68_02'!W23)</f>
        <v>14493</v>
      </c>
      <c r="X163" s="116">
        <f>SUM('68_02'!X23)</f>
        <v>0</v>
      </c>
      <c r="Y163" s="116">
        <f>SUM('68_02'!Y23)</f>
        <v>-475</v>
      </c>
      <c r="Z163" s="116">
        <f>SUM('68_02'!Z23)</f>
        <v>14018</v>
      </c>
      <c r="AA163" s="116">
        <f>SUM('68_02'!AA23)</f>
        <v>0</v>
      </c>
      <c r="AB163" s="116">
        <f>SUM('68_02'!AB23)</f>
        <v>14018</v>
      </c>
      <c r="AC163" s="116">
        <f>SUM('68_02'!AC23)</f>
        <v>-27</v>
      </c>
      <c r="AD163" s="116">
        <f>SUM('68_02'!AD23)</f>
        <v>13991</v>
      </c>
      <c r="AE163" s="116">
        <f>SUM('68_02'!AE23)</f>
        <v>0</v>
      </c>
      <c r="AF163" s="116">
        <f>SUM('68_02'!AF23)</f>
        <v>13991</v>
      </c>
      <c r="AG163" s="116">
        <f>SUM('68_02'!AG23)</f>
        <v>0</v>
      </c>
      <c r="AH163" s="116">
        <f>SUM('68_02'!AH23)</f>
        <v>13991</v>
      </c>
      <c r="AI163" s="116">
        <f>SUM('68_02'!AI23)</f>
        <v>0</v>
      </c>
      <c r="AJ163" s="116">
        <f>SUM('68_02'!AJ23)</f>
        <v>13991</v>
      </c>
      <c r="AK163" s="116">
        <f>SUM('68_02'!AK23)</f>
        <v>0</v>
      </c>
      <c r="AL163" s="116">
        <f>SUM('68_02'!AL23)</f>
        <v>0</v>
      </c>
      <c r="AM163" s="116">
        <f>SUM('68_02'!AM23)</f>
        <v>0</v>
      </c>
    </row>
    <row r="164" spans="1:39" ht="33.75" customHeight="1" x14ac:dyDescent="0.2">
      <c r="A164" s="61"/>
      <c r="B164" s="130" t="s">
        <v>125</v>
      </c>
      <c r="C164" s="137">
        <f>SUM('68_02'!C24)</f>
        <v>560</v>
      </c>
      <c r="D164" s="137">
        <f>SUM('68_02'!D24)</f>
        <v>560</v>
      </c>
      <c r="E164" s="137">
        <f>SUM('68_02'!E24)</f>
        <v>526</v>
      </c>
      <c r="F164" s="137">
        <f>SUM('68_02'!F24)</f>
        <v>558</v>
      </c>
      <c r="G164" s="137">
        <f>SUM('68_02'!G24)</f>
        <v>550</v>
      </c>
      <c r="H164" s="137">
        <f>SUM('68_02'!H24)</f>
        <v>0</v>
      </c>
      <c r="I164" s="137">
        <f>SUM('68_02'!I24)</f>
        <v>960</v>
      </c>
      <c r="J164" s="137">
        <f>SUM('68_02'!J24)</f>
        <v>0</v>
      </c>
      <c r="K164" s="137">
        <f>SUM('68_02'!K24)</f>
        <v>960</v>
      </c>
      <c r="L164" s="137">
        <f>SUM('68_02'!L24)</f>
        <v>0</v>
      </c>
      <c r="M164" s="137">
        <f>SUM('68_02'!M24)</f>
        <v>960</v>
      </c>
      <c r="N164" s="137">
        <f>SUM('68_02'!N24)</f>
        <v>0</v>
      </c>
      <c r="O164" s="137">
        <f>SUM('68_02'!O24)</f>
        <v>960</v>
      </c>
      <c r="P164" s="137">
        <f>SUM('68_02'!P24)</f>
        <v>0</v>
      </c>
      <c r="Q164" s="137">
        <f>SUM('68_02'!Q24)</f>
        <v>960</v>
      </c>
      <c r="R164" s="137">
        <f>SUM('68_02'!R24)</f>
        <v>0</v>
      </c>
      <c r="S164" s="137">
        <f>SUM('68_02'!S24)</f>
        <v>960</v>
      </c>
      <c r="T164" s="137">
        <f>SUM('68_02'!T24)</f>
        <v>0</v>
      </c>
      <c r="U164" s="137">
        <f>SUM('68_02'!U24)</f>
        <v>960</v>
      </c>
      <c r="V164" s="137">
        <f>SUM('68_02'!V24)</f>
        <v>0</v>
      </c>
      <c r="W164" s="137">
        <f>SUM('68_02'!W24)</f>
        <v>960</v>
      </c>
      <c r="X164" s="137">
        <f>SUM('68_02'!X24)</f>
        <v>0</v>
      </c>
      <c r="Y164" s="137">
        <f>SUM('68_02'!Y24)</f>
        <v>0</v>
      </c>
      <c r="Z164" s="137">
        <f>SUM('68_02'!Z24)</f>
        <v>960</v>
      </c>
      <c r="AA164" s="137">
        <f>SUM('68_02'!AA24)</f>
        <v>0</v>
      </c>
      <c r="AB164" s="137">
        <f>SUM('68_02'!AB24)</f>
        <v>960</v>
      </c>
      <c r="AC164" s="137">
        <f>SUM('68_02'!AC24)</f>
        <v>0</v>
      </c>
      <c r="AD164" s="137">
        <f>SUM('68_02'!AD24)</f>
        <v>960</v>
      </c>
      <c r="AE164" s="137">
        <f>SUM('68_02'!AE24)</f>
        <v>0</v>
      </c>
      <c r="AF164" s="137">
        <f>SUM('68_02'!AF24)</f>
        <v>960</v>
      </c>
      <c r="AG164" s="137">
        <f>SUM('68_02'!AG24)</f>
        <v>0</v>
      </c>
      <c r="AH164" s="137">
        <f>SUM('68_02'!AH24)</f>
        <v>960</v>
      </c>
      <c r="AI164" s="137">
        <f>SUM('68_02'!AI24)</f>
        <v>0</v>
      </c>
      <c r="AJ164" s="137">
        <f>SUM('68_02'!AJ24)</f>
        <v>960</v>
      </c>
      <c r="AK164" s="137">
        <f>SUM('68_02'!AK24)</f>
        <v>0</v>
      </c>
      <c r="AL164" s="137">
        <f>SUM('68_02'!AL24)</f>
        <v>0</v>
      </c>
      <c r="AM164" s="137">
        <f>SUM('68_02'!AM24)</f>
        <v>0</v>
      </c>
    </row>
    <row r="165" spans="1:39" ht="33.75" customHeight="1" x14ac:dyDescent="0.2">
      <c r="A165" s="61"/>
      <c r="B165" s="58" t="s">
        <v>96</v>
      </c>
      <c r="C165" s="137">
        <f>SUM('68_02'!C25)</f>
        <v>0</v>
      </c>
      <c r="D165" s="137">
        <f>SUM('68_02'!D25)</f>
        <v>0</v>
      </c>
      <c r="E165" s="137">
        <f>SUM('68_02'!E25)</f>
        <v>-412</v>
      </c>
      <c r="F165" s="137">
        <f>SUM('68_02'!F25)</f>
        <v>0</v>
      </c>
      <c r="G165" s="137">
        <f>SUM('68_02'!G25)</f>
        <v>0</v>
      </c>
      <c r="H165" s="137">
        <f>SUM('68_02'!H25)</f>
        <v>0</v>
      </c>
      <c r="I165" s="137">
        <f>SUM('68_02'!I25)</f>
        <v>0</v>
      </c>
      <c r="J165" s="137">
        <f>SUM('68_02'!J25)</f>
        <v>0</v>
      </c>
      <c r="K165" s="137">
        <f>SUM('68_02'!K25)</f>
        <v>0</v>
      </c>
      <c r="L165" s="137">
        <f>SUM('68_02'!L25)</f>
        <v>0</v>
      </c>
      <c r="M165" s="137">
        <f>SUM('68_02'!M25)</f>
        <v>0</v>
      </c>
      <c r="N165" s="137">
        <f>SUM('68_02'!N25)</f>
        <v>0</v>
      </c>
      <c r="O165" s="137">
        <f>SUM('68_02'!O25)</f>
        <v>0</v>
      </c>
      <c r="P165" s="137">
        <f>SUM('68_02'!P25)</f>
        <v>0</v>
      </c>
      <c r="Q165" s="137">
        <f>SUM('68_02'!Q25)</f>
        <v>0</v>
      </c>
      <c r="R165" s="137">
        <f>SUM('68_02'!R25)</f>
        <v>0</v>
      </c>
      <c r="S165" s="137">
        <f>SUM('68_02'!S25)</f>
        <v>0</v>
      </c>
      <c r="T165" s="137">
        <f>SUM('68_02'!T25)</f>
        <v>0</v>
      </c>
      <c r="U165" s="137">
        <f>SUM('68_02'!U25)</f>
        <v>0</v>
      </c>
      <c r="V165" s="137">
        <f>SUM('68_02'!V25)</f>
        <v>0</v>
      </c>
      <c r="W165" s="137">
        <f>SUM('68_02'!W25)</f>
        <v>0</v>
      </c>
      <c r="X165" s="137">
        <f>SUM('68_02'!X25)</f>
        <v>0</v>
      </c>
      <c r="Y165" s="137">
        <f>SUM('68_02'!Y25)</f>
        <v>0</v>
      </c>
      <c r="Z165" s="137">
        <f>SUM('68_02'!Z25)</f>
        <v>0</v>
      </c>
      <c r="AA165" s="137">
        <f>SUM('68_02'!AA25)</f>
        <v>0</v>
      </c>
      <c r="AB165" s="137">
        <f>SUM('68_02'!AB25)</f>
        <v>0</v>
      </c>
      <c r="AC165" s="137">
        <f>SUM('68_02'!AC25)</f>
        <v>0</v>
      </c>
      <c r="AD165" s="137">
        <f>SUM('68_02'!AD25)</f>
        <v>0</v>
      </c>
      <c r="AE165" s="137">
        <f>SUM('68_02'!AE25)</f>
        <v>0</v>
      </c>
      <c r="AF165" s="137">
        <f>SUM('68_02'!AF25)</f>
        <v>0</v>
      </c>
      <c r="AG165" s="137">
        <f>SUM('68_02'!AG25)</f>
        <v>0</v>
      </c>
      <c r="AH165" s="137">
        <f>SUM('68_02'!AH25)</f>
        <v>0</v>
      </c>
      <c r="AI165" s="137">
        <f>SUM('68_02'!AI25)</f>
        <v>0</v>
      </c>
      <c r="AJ165" s="137">
        <f>SUM('68_02'!AJ25)</f>
        <v>0</v>
      </c>
      <c r="AK165" s="137">
        <f>SUM('68_02'!AK25)</f>
        <v>0</v>
      </c>
      <c r="AL165" s="137">
        <f>SUM('68_02'!AL25)</f>
        <v>0</v>
      </c>
      <c r="AM165" s="137">
        <f>SUM('68_02'!AM25)</f>
        <v>0</v>
      </c>
    </row>
    <row r="166" spans="1:39" ht="32.25" customHeight="1" x14ac:dyDescent="0.2">
      <c r="A166" s="61"/>
      <c r="B166" s="107" t="s">
        <v>105</v>
      </c>
      <c r="C166" s="38">
        <f>SUM(C167:C169)</f>
        <v>2757</v>
      </c>
      <c r="D166" s="38">
        <f t="shared" ref="D166:AM166" si="77">SUM(D167:D169)</f>
        <v>1557</v>
      </c>
      <c r="E166" s="38">
        <f t="shared" si="77"/>
        <v>1245</v>
      </c>
      <c r="F166" s="38">
        <f t="shared" si="77"/>
        <v>342</v>
      </c>
      <c r="G166" s="38">
        <f t="shared" si="77"/>
        <v>342</v>
      </c>
      <c r="H166" s="38">
        <f t="shared" si="77"/>
        <v>0</v>
      </c>
      <c r="I166" s="38">
        <f t="shared" si="77"/>
        <v>5514</v>
      </c>
      <c r="J166" s="38">
        <f t="shared" si="77"/>
        <v>0</v>
      </c>
      <c r="K166" s="38">
        <f t="shared" si="77"/>
        <v>5514</v>
      </c>
      <c r="L166" s="38">
        <f t="shared" si="77"/>
        <v>0</v>
      </c>
      <c r="M166" s="38">
        <f t="shared" si="77"/>
        <v>5514</v>
      </c>
      <c r="N166" s="38">
        <f t="shared" si="77"/>
        <v>0</v>
      </c>
      <c r="O166" s="38">
        <f t="shared" si="77"/>
        <v>5514</v>
      </c>
      <c r="P166" s="38">
        <f t="shared" si="77"/>
        <v>-2400</v>
      </c>
      <c r="Q166" s="38">
        <f t="shared" si="77"/>
        <v>3114</v>
      </c>
      <c r="R166" s="38">
        <f t="shared" si="77"/>
        <v>0</v>
      </c>
      <c r="S166" s="38">
        <f t="shared" si="77"/>
        <v>3114</v>
      </c>
      <c r="T166" s="38">
        <f t="shared" si="77"/>
        <v>0</v>
      </c>
      <c r="U166" s="38">
        <f t="shared" si="77"/>
        <v>3114</v>
      </c>
      <c r="V166" s="38">
        <f t="shared" si="77"/>
        <v>0</v>
      </c>
      <c r="W166" s="38">
        <f t="shared" si="77"/>
        <v>3114</v>
      </c>
      <c r="X166" s="38">
        <f t="shared" si="77"/>
        <v>0</v>
      </c>
      <c r="Y166" s="38">
        <f t="shared" si="77"/>
        <v>0</v>
      </c>
      <c r="Z166" s="38">
        <f t="shared" si="77"/>
        <v>3114</v>
      </c>
      <c r="AA166" s="38">
        <f t="shared" si="77"/>
        <v>0</v>
      </c>
      <c r="AB166" s="38">
        <f t="shared" si="77"/>
        <v>3114</v>
      </c>
      <c r="AC166" s="38">
        <f t="shared" si="77"/>
        <v>0</v>
      </c>
      <c r="AD166" s="38">
        <f t="shared" si="77"/>
        <v>3114</v>
      </c>
      <c r="AE166" s="38">
        <f t="shared" si="77"/>
        <v>0</v>
      </c>
      <c r="AF166" s="38">
        <f t="shared" si="77"/>
        <v>3114</v>
      </c>
      <c r="AG166" s="38">
        <f t="shared" si="77"/>
        <v>0</v>
      </c>
      <c r="AH166" s="38">
        <f t="shared" si="77"/>
        <v>3114</v>
      </c>
      <c r="AI166" s="38">
        <f t="shared" si="77"/>
        <v>0</v>
      </c>
      <c r="AJ166" s="38">
        <f t="shared" si="77"/>
        <v>3114</v>
      </c>
      <c r="AK166" s="38">
        <f t="shared" si="77"/>
        <v>0</v>
      </c>
      <c r="AL166" s="38">
        <f t="shared" si="77"/>
        <v>0</v>
      </c>
      <c r="AM166" s="38">
        <f t="shared" si="77"/>
        <v>0</v>
      </c>
    </row>
    <row r="167" spans="1:39" ht="36" customHeight="1" x14ac:dyDescent="0.2">
      <c r="A167" s="61"/>
      <c r="B167" s="106" t="s">
        <v>129</v>
      </c>
      <c r="C167" s="135">
        <f>SUM('68_02'!C27)</f>
        <v>2757</v>
      </c>
      <c r="D167" s="135">
        <f>SUM('68_02'!D27)</f>
        <v>1557</v>
      </c>
      <c r="E167" s="135">
        <f>SUM('68_02'!E27)</f>
        <v>1245</v>
      </c>
      <c r="F167" s="135">
        <f>SUM('68_02'!F27)</f>
        <v>0</v>
      </c>
      <c r="G167" s="135">
        <f>SUM('68_02'!G27)</f>
        <v>0</v>
      </c>
      <c r="H167" s="135">
        <f>SUM('68_02'!H27)</f>
        <v>0</v>
      </c>
      <c r="I167" s="135">
        <f>SUM('68_02'!I27)</f>
        <v>2757</v>
      </c>
      <c r="J167" s="135">
        <f>SUM('68_02'!J27)</f>
        <v>0</v>
      </c>
      <c r="K167" s="135">
        <f>SUM('68_02'!K27)</f>
        <v>2757</v>
      </c>
      <c r="L167" s="135">
        <f>SUM('68_02'!L27)</f>
        <v>0</v>
      </c>
      <c r="M167" s="135">
        <f>SUM('68_02'!M27)</f>
        <v>2757</v>
      </c>
      <c r="N167" s="135">
        <f>SUM('68_02'!N27)</f>
        <v>0</v>
      </c>
      <c r="O167" s="135">
        <f>SUM('68_02'!O27)</f>
        <v>2757</v>
      </c>
      <c r="P167" s="135">
        <f>SUM('68_02'!P27)</f>
        <v>-1200</v>
      </c>
      <c r="Q167" s="135">
        <f>SUM('68_02'!Q27)</f>
        <v>1557</v>
      </c>
      <c r="R167" s="135">
        <f>SUM('68_02'!R27)</f>
        <v>0</v>
      </c>
      <c r="S167" s="135">
        <f>SUM('68_02'!S27)</f>
        <v>1557</v>
      </c>
      <c r="T167" s="135">
        <f>SUM('68_02'!T27)</f>
        <v>0</v>
      </c>
      <c r="U167" s="135">
        <f>SUM('68_02'!U27)</f>
        <v>1557</v>
      </c>
      <c r="V167" s="135">
        <f>SUM('68_02'!V27)</f>
        <v>0</v>
      </c>
      <c r="W167" s="135">
        <f>SUM('68_02'!W27)</f>
        <v>1557</v>
      </c>
      <c r="X167" s="135">
        <f>SUM('68_02'!X27)</f>
        <v>0</v>
      </c>
      <c r="Y167" s="135">
        <f>SUM('68_02'!Y27)</f>
        <v>0</v>
      </c>
      <c r="Z167" s="135">
        <f>SUM('68_02'!Z27)</f>
        <v>1557</v>
      </c>
      <c r="AA167" s="135">
        <f>SUM('68_02'!AA27)</f>
        <v>0</v>
      </c>
      <c r="AB167" s="135">
        <f>SUM('68_02'!AB27)</f>
        <v>1557</v>
      </c>
      <c r="AC167" s="135">
        <f>SUM('68_02'!AC27)</f>
        <v>0</v>
      </c>
      <c r="AD167" s="135">
        <f>SUM('68_02'!AD27)</f>
        <v>1557</v>
      </c>
      <c r="AE167" s="135">
        <f>SUM('68_02'!AE27)</f>
        <v>0</v>
      </c>
      <c r="AF167" s="135">
        <f>SUM('68_02'!AF27)</f>
        <v>1557</v>
      </c>
      <c r="AG167" s="135">
        <f>SUM('68_02'!AG27)</f>
        <v>0</v>
      </c>
      <c r="AH167" s="135">
        <f>SUM('68_02'!AH27)</f>
        <v>1557</v>
      </c>
      <c r="AI167" s="135">
        <f>SUM('68_02'!AI27)</f>
        <v>0</v>
      </c>
      <c r="AJ167" s="135">
        <f>SUM('68_02'!AJ27)</f>
        <v>1557</v>
      </c>
      <c r="AK167" s="135">
        <f>SUM('68_02'!AK27)</f>
        <v>0</v>
      </c>
      <c r="AL167" s="135">
        <f>SUM('68_02'!AL27)</f>
        <v>0</v>
      </c>
      <c r="AM167" s="135">
        <f>SUM('68_02'!AM27)</f>
        <v>0</v>
      </c>
    </row>
    <row r="168" spans="1:39" ht="36" customHeight="1" x14ac:dyDescent="0.2">
      <c r="A168" s="61"/>
      <c r="B168" s="111" t="s">
        <v>107</v>
      </c>
      <c r="C168" s="135">
        <f>SUM('68_02'!C28)</f>
        <v>0</v>
      </c>
      <c r="D168" s="135">
        <f>SUM('68_02'!D28)</f>
        <v>0</v>
      </c>
      <c r="E168" s="135">
        <f>SUM('68_02'!E28)</f>
        <v>0</v>
      </c>
      <c r="F168" s="135">
        <f>SUM('68_02'!F28)</f>
        <v>322</v>
      </c>
      <c r="G168" s="135">
        <f>SUM('68_02'!G28)</f>
        <v>322</v>
      </c>
      <c r="H168" s="135">
        <f>SUM('68_02'!H28)</f>
        <v>0</v>
      </c>
      <c r="I168" s="135">
        <f>SUM('68_02'!I28)</f>
        <v>0</v>
      </c>
      <c r="J168" s="135">
        <f>SUM('68_02'!J28)</f>
        <v>0</v>
      </c>
      <c r="K168" s="135">
        <f>SUM('68_02'!K28)</f>
        <v>0</v>
      </c>
      <c r="L168" s="135">
        <f>SUM('68_02'!L28)</f>
        <v>0</v>
      </c>
      <c r="M168" s="135">
        <f>SUM('68_02'!M28)</f>
        <v>0</v>
      </c>
      <c r="N168" s="135">
        <f>SUM('68_02'!N28)</f>
        <v>0</v>
      </c>
      <c r="O168" s="135">
        <f>SUM('68_02'!O28)</f>
        <v>0</v>
      </c>
      <c r="P168" s="135">
        <f>SUM('68_02'!P28)</f>
        <v>0</v>
      </c>
      <c r="Q168" s="135">
        <f>SUM('68_02'!Q28)</f>
        <v>0</v>
      </c>
      <c r="R168" s="135">
        <f>SUM('68_02'!R28)</f>
        <v>0</v>
      </c>
      <c r="S168" s="135">
        <f>SUM('68_02'!S28)</f>
        <v>0</v>
      </c>
      <c r="T168" s="135">
        <f>SUM('68_02'!T28)</f>
        <v>0</v>
      </c>
      <c r="U168" s="135">
        <f>SUM('68_02'!U28)</f>
        <v>0</v>
      </c>
      <c r="V168" s="135">
        <f>SUM('68_02'!V28)</f>
        <v>0</v>
      </c>
      <c r="W168" s="135">
        <f>SUM('68_02'!W28)</f>
        <v>0</v>
      </c>
      <c r="X168" s="135">
        <f>SUM('68_02'!X28)</f>
        <v>0</v>
      </c>
      <c r="Y168" s="135">
        <f>SUM('68_02'!Y28)</f>
        <v>0</v>
      </c>
      <c r="Z168" s="135">
        <f>SUM('68_02'!Z28)</f>
        <v>0</v>
      </c>
      <c r="AA168" s="135">
        <f>SUM('68_02'!AA28)</f>
        <v>0</v>
      </c>
      <c r="AB168" s="135">
        <f>SUM('68_02'!AB28)</f>
        <v>0</v>
      </c>
      <c r="AC168" s="135">
        <f>SUM('68_02'!AC28)</f>
        <v>0</v>
      </c>
      <c r="AD168" s="135">
        <f>SUM('68_02'!AD28)</f>
        <v>0</v>
      </c>
      <c r="AE168" s="135">
        <f>SUM('68_02'!AE28)</f>
        <v>0</v>
      </c>
      <c r="AF168" s="135">
        <f>SUM('68_02'!AF28)</f>
        <v>0</v>
      </c>
      <c r="AG168" s="135">
        <f>SUM('68_02'!AG28)</f>
        <v>0</v>
      </c>
      <c r="AH168" s="135">
        <f>SUM('68_02'!AH28)</f>
        <v>0</v>
      </c>
      <c r="AI168" s="135">
        <f>SUM('68_02'!AI28)</f>
        <v>0</v>
      </c>
      <c r="AJ168" s="135">
        <f>SUM('68_02'!AJ28)</f>
        <v>0</v>
      </c>
      <c r="AK168" s="135">
        <f>SUM('68_02'!AK28)</f>
        <v>0</v>
      </c>
      <c r="AL168" s="135">
        <f>SUM('68_02'!AL28)</f>
        <v>0</v>
      </c>
      <c r="AM168" s="135">
        <f>SUM('68_02'!AM28)</f>
        <v>0</v>
      </c>
    </row>
    <row r="169" spans="1:39" ht="36" customHeight="1" x14ac:dyDescent="0.2">
      <c r="A169" s="61"/>
      <c r="B169" s="61" t="s">
        <v>101</v>
      </c>
      <c r="C169" s="135">
        <f>SUM('68_02'!C29)</f>
        <v>0</v>
      </c>
      <c r="D169" s="135">
        <f>SUM('68_02'!D29)</f>
        <v>0</v>
      </c>
      <c r="E169" s="135">
        <f>SUM('68_02'!E29)</f>
        <v>0</v>
      </c>
      <c r="F169" s="135">
        <f>SUM('68_02'!F29)</f>
        <v>20</v>
      </c>
      <c r="G169" s="135">
        <f>SUM('68_02'!G29)</f>
        <v>20</v>
      </c>
      <c r="H169" s="135">
        <f>SUM('68_02'!H29)</f>
        <v>0</v>
      </c>
      <c r="I169" s="135">
        <f>SUM('68_02'!I29)</f>
        <v>2757</v>
      </c>
      <c r="J169" s="135">
        <f>SUM('68_02'!J29)</f>
        <v>0</v>
      </c>
      <c r="K169" s="135">
        <f>SUM('68_02'!K29)</f>
        <v>2757</v>
      </c>
      <c r="L169" s="135">
        <f>SUM('68_02'!L29)</f>
        <v>0</v>
      </c>
      <c r="M169" s="135">
        <f>SUM('68_02'!M29)</f>
        <v>2757</v>
      </c>
      <c r="N169" s="135">
        <f>SUM('68_02'!N29)</f>
        <v>0</v>
      </c>
      <c r="O169" s="135">
        <f>SUM('68_02'!O29)</f>
        <v>2757</v>
      </c>
      <c r="P169" s="135">
        <f>SUM('68_02'!P29)</f>
        <v>-1200</v>
      </c>
      <c r="Q169" s="135">
        <f>SUM('68_02'!Q29)</f>
        <v>1557</v>
      </c>
      <c r="R169" s="135">
        <f>SUM('68_02'!R29)</f>
        <v>0</v>
      </c>
      <c r="S169" s="135">
        <f>SUM('68_02'!S29)</f>
        <v>1557</v>
      </c>
      <c r="T169" s="135">
        <f>SUM('68_02'!T29)</f>
        <v>0</v>
      </c>
      <c r="U169" s="135">
        <f>SUM('68_02'!U29)</f>
        <v>1557</v>
      </c>
      <c r="V169" s="135">
        <f>SUM('68_02'!V29)</f>
        <v>0</v>
      </c>
      <c r="W169" s="135">
        <f>SUM('68_02'!W29)</f>
        <v>1557</v>
      </c>
      <c r="X169" s="135">
        <f>SUM('68_02'!X29)</f>
        <v>0</v>
      </c>
      <c r="Y169" s="135">
        <f>SUM('68_02'!Y29)</f>
        <v>0</v>
      </c>
      <c r="Z169" s="135">
        <f>SUM('68_02'!Z29)</f>
        <v>1557</v>
      </c>
      <c r="AA169" s="135">
        <f>SUM('68_02'!AA29)</f>
        <v>0</v>
      </c>
      <c r="AB169" s="135">
        <f>SUM('68_02'!AB29)</f>
        <v>1557</v>
      </c>
      <c r="AC169" s="135">
        <f>SUM('68_02'!AC29)</f>
        <v>0</v>
      </c>
      <c r="AD169" s="135">
        <f>SUM('68_02'!AD29)</f>
        <v>1557</v>
      </c>
      <c r="AE169" s="135">
        <f>SUM('68_02'!AE29)</f>
        <v>0</v>
      </c>
      <c r="AF169" s="135">
        <f>SUM('68_02'!AF29)</f>
        <v>1557</v>
      </c>
      <c r="AG169" s="135">
        <f>SUM('68_02'!AG29)</f>
        <v>0</v>
      </c>
      <c r="AH169" s="135">
        <f>SUM('68_02'!AH29)</f>
        <v>1557</v>
      </c>
      <c r="AI169" s="135">
        <f>SUM('68_02'!AI29)</f>
        <v>0</v>
      </c>
      <c r="AJ169" s="135">
        <f>SUM('68_02'!AJ29)</f>
        <v>1557</v>
      </c>
      <c r="AK169" s="135">
        <f>SUM('68_02'!AK29)</f>
        <v>0</v>
      </c>
      <c r="AL169" s="135">
        <f>SUM('68_02'!AL29)</f>
        <v>0</v>
      </c>
      <c r="AM169" s="135">
        <f>SUM('68_02'!AM29)</f>
        <v>0</v>
      </c>
    </row>
    <row r="170" spans="1:39" s="34" customFormat="1" ht="63.75" customHeight="1" x14ac:dyDescent="0.2">
      <c r="A170" s="89" t="s">
        <v>130</v>
      </c>
      <c r="B170" s="86" t="s">
        <v>131</v>
      </c>
      <c r="C170" s="133">
        <f t="shared" ref="C170:AM170" si="78">SUM(C171+C175)</f>
        <v>123366</v>
      </c>
      <c r="D170" s="133">
        <f t="shared" si="78"/>
        <v>78705</v>
      </c>
      <c r="E170" s="133">
        <f t="shared" si="78"/>
        <v>29543</v>
      </c>
      <c r="F170" s="139">
        <f t="shared" si="78"/>
        <v>27354</v>
      </c>
      <c r="G170" s="139">
        <f t="shared" si="78"/>
        <v>21563</v>
      </c>
      <c r="H170" s="139">
        <f t="shared" si="78"/>
        <v>0</v>
      </c>
      <c r="I170" s="139">
        <f>SUM(I171+I175)</f>
        <v>123366</v>
      </c>
      <c r="J170" s="139">
        <f>SUM(J171+J175)</f>
        <v>0</v>
      </c>
      <c r="K170" s="139">
        <f>SUM(K171+K175)</f>
        <v>123366</v>
      </c>
      <c r="L170" s="139">
        <f t="shared" si="78"/>
        <v>2142</v>
      </c>
      <c r="M170" s="139">
        <f t="shared" si="78"/>
        <v>125508</v>
      </c>
      <c r="N170" s="139">
        <f t="shared" si="78"/>
        <v>0</v>
      </c>
      <c r="O170" s="139">
        <f t="shared" si="78"/>
        <v>125508</v>
      </c>
      <c r="P170" s="139">
        <f t="shared" si="78"/>
        <v>-43484</v>
      </c>
      <c r="Q170" s="139">
        <f t="shared" si="78"/>
        <v>82024</v>
      </c>
      <c r="R170" s="139">
        <f t="shared" si="78"/>
        <v>-1728</v>
      </c>
      <c r="S170" s="139">
        <f t="shared" si="78"/>
        <v>80296</v>
      </c>
      <c r="T170" s="139">
        <f t="shared" si="78"/>
        <v>660</v>
      </c>
      <c r="U170" s="139">
        <f t="shared" si="78"/>
        <v>80956</v>
      </c>
      <c r="V170" s="139">
        <f t="shared" si="78"/>
        <v>-165</v>
      </c>
      <c r="W170" s="139">
        <f t="shared" si="78"/>
        <v>80791</v>
      </c>
      <c r="X170" s="139">
        <f t="shared" si="78"/>
        <v>0</v>
      </c>
      <c r="Y170" s="139">
        <f t="shared" si="78"/>
        <v>0</v>
      </c>
      <c r="Z170" s="139">
        <f t="shared" si="78"/>
        <v>80791</v>
      </c>
      <c r="AA170" s="139">
        <f t="shared" si="78"/>
        <v>0</v>
      </c>
      <c r="AB170" s="139">
        <f t="shared" si="78"/>
        <v>80791</v>
      </c>
      <c r="AC170" s="139">
        <f t="shared" si="78"/>
        <v>-2086</v>
      </c>
      <c r="AD170" s="139">
        <f t="shared" si="78"/>
        <v>78705</v>
      </c>
      <c r="AE170" s="139">
        <f t="shared" si="78"/>
        <v>0</v>
      </c>
      <c r="AF170" s="139">
        <f t="shared" si="78"/>
        <v>0</v>
      </c>
      <c r="AG170" s="139">
        <f t="shared" si="78"/>
        <v>0</v>
      </c>
      <c r="AH170" s="139">
        <f t="shared" si="78"/>
        <v>0</v>
      </c>
      <c r="AI170" s="139">
        <f t="shared" si="78"/>
        <v>0</v>
      </c>
      <c r="AJ170" s="139">
        <f t="shared" si="78"/>
        <v>0</v>
      </c>
      <c r="AK170" s="139">
        <f t="shared" si="78"/>
        <v>0</v>
      </c>
      <c r="AL170" s="139">
        <f t="shared" si="78"/>
        <v>0</v>
      </c>
      <c r="AM170" s="139">
        <f t="shared" si="78"/>
        <v>0</v>
      </c>
    </row>
    <row r="171" spans="1:39" s="34" customFormat="1" ht="33" customHeight="1" x14ac:dyDescent="0.2">
      <c r="A171" s="107"/>
      <c r="B171" s="62" t="s">
        <v>37</v>
      </c>
      <c r="C171" s="136">
        <f>SUM(C172:C174)</f>
        <v>13782</v>
      </c>
      <c r="D171" s="136">
        <f t="shared" ref="D171:AM171" si="79">SUM(D172:D174)</f>
        <v>14566</v>
      </c>
      <c r="E171" s="136">
        <f t="shared" si="79"/>
        <v>14239</v>
      </c>
      <c r="F171" s="136">
        <f t="shared" si="79"/>
        <v>16649</v>
      </c>
      <c r="G171" s="136">
        <f t="shared" si="79"/>
        <v>13913</v>
      </c>
      <c r="H171" s="136">
        <f t="shared" si="79"/>
        <v>0</v>
      </c>
      <c r="I171" s="136">
        <f t="shared" si="79"/>
        <v>13782</v>
      </c>
      <c r="J171" s="136">
        <f t="shared" si="79"/>
        <v>0</v>
      </c>
      <c r="K171" s="136">
        <f t="shared" si="79"/>
        <v>13782</v>
      </c>
      <c r="L171" s="136">
        <f t="shared" si="79"/>
        <v>0</v>
      </c>
      <c r="M171" s="136">
        <f t="shared" si="79"/>
        <v>13782</v>
      </c>
      <c r="N171" s="136">
        <f t="shared" si="79"/>
        <v>0</v>
      </c>
      <c r="O171" s="136">
        <f t="shared" si="79"/>
        <v>13782</v>
      </c>
      <c r="P171" s="136">
        <f t="shared" si="79"/>
        <v>0</v>
      </c>
      <c r="Q171" s="136">
        <f t="shared" si="79"/>
        <v>13782</v>
      </c>
      <c r="R171" s="136">
        <f t="shared" si="79"/>
        <v>0</v>
      </c>
      <c r="S171" s="136">
        <f t="shared" si="79"/>
        <v>13782</v>
      </c>
      <c r="T171" s="136">
        <f t="shared" si="79"/>
        <v>660</v>
      </c>
      <c r="U171" s="136">
        <f t="shared" si="79"/>
        <v>14442</v>
      </c>
      <c r="V171" s="136">
        <f t="shared" si="79"/>
        <v>1670</v>
      </c>
      <c r="W171" s="136">
        <f t="shared" si="79"/>
        <v>16112</v>
      </c>
      <c r="X171" s="136">
        <f t="shared" si="79"/>
        <v>0</v>
      </c>
      <c r="Y171" s="136">
        <f t="shared" si="79"/>
        <v>0</v>
      </c>
      <c r="Z171" s="136">
        <f t="shared" si="79"/>
        <v>16112</v>
      </c>
      <c r="AA171" s="136">
        <f t="shared" si="79"/>
        <v>0</v>
      </c>
      <c r="AB171" s="136">
        <f t="shared" si="79"/>
        <v>16112</v>
      </c>
      <c r="AC171" s="136">
        <f t="shared" si="79"/>
        <v>-1546</v>
      </c>
      <c r="AD171" s="136">
        <f t="shared" si="79"/>
        <v>14566</v>
      </c>
      <c r="AE171" s="136">
        <f t="shared" si="79"/>
        <v>0</v>
      </c>
      <c r="AF171" s="136">
        <f t="shared" si="79"/>
        <v>0</v>
      </c>
      <c r="AG171" s="136">
        <f t="shared" si="79"/>
        <v>0</v>
      </c>
      <c r="AH171" s="136">
        <f t="shared" si="79"/>
        <v>0</v>
      </c>
      <c r="AI171" s="136">
        <f t="shared" si="79"/>
        <v>0</v>
      </c>
      <c r="AJ171" s="136">
        <f t="shared" si="79"/>
        <v>0</v>
      </c>
      <c r="AK171" s="136">
        <f t="shared" si="79"/>
        <v>0</v>
      </c>
      <c r="AL171" s="136">
        <f t="shared" si="79"/>
        <v>0</v>
      </c>
      <c r="AM171" s="136">
        <f t="shared" si="79"/>
        <v>0</v>
      </c>
    </row>
    <row r="172" spans="1:39" ht="33" customHeight="1" x14ac:dyDescent="0.2">
      <c r="A172" s="61"/>
      <c r="B172" s="61" t="s">
        <v>88</v>
      </c>
      <c r="C172" s="115">
        <f>SUM('70_02'!C22)</f>
        <v>10757</v>
      </c>
      <c r="D172" s="115">
        <f>SUM('70_02'!D22)</f>
        <v>10881</v>
      </c>
      <c r="E172" s="115">
        <f>SUM('70_02'!E22)</f>
        <v>10573</v>
      </c>
      <c r="F172" s="115">
        <f>SUM('70_02'!F22)</f>
        <v>14736</v>
      </c>
      <c r="G172" s="115">
        <f>SUM('70_02'!G22)</f>
        <v>12000</v>
      </c>
      <c r="H172" s="115">
        <f>SUM('70_02'!H22)</f>
        <v>0</v>
      </c>
      <c r="I172" s="115">
        <f>SUM('70_02'!I22)</f>
        <v>10757</v>
      </c>
      <c r="J172" s="115">
        <f>SUM('70_02'!J22)</f>
        <v>0</v>
      </c>
      <c r="K172" s="115">
        <f>SUM('70_02'!K22)</f>
        <v>10757</v>
      </c>
      <c r="L172" s="115">
        <f>SUM('70_02'!L22)</f>
        <v>0</v>
      </c>
      <c r="M172" s="115">
        <f>SUM('70_02'!M22)</f>
        <v>10757</v>
      </c>
      <c r="N172" s="115">
        <f>SUM('70_02'!N22)</f>
        <v>0</v>
      </c>
      <c r="O172" s="115">
        <f>SUM('70_02'!O22)</f>
        <v>10757</v>
      </c>
      <c r="P172" s="115">
        <f>SUM('70_02'!P22)</f>
        <v>0</v>
      </c>
      <c r="Q172" s="115">
        <f>SUM('70_02'!Q22)</f>
        <v>10757</v>
      </c>
      <c r="R172" s="115">
        <f>SUM('70_02'!R22)</f>
        <v>0</v>
      </c>
      <c r="S172" s="115">
        <f>SUM('70_02'!S22)</f>
        <v>10757</v>
      </c>
      <c r="T172" s="115">
        <f>SUM('70_02'!T22)</f>
        <v>0</v>
      </c>
      <c r="U172" s="115">
        <f>SUM('70_02'!U22)</f>
        <v>10757</v>
      </c>
      <c r="V172" s="115">
        <f>SUM('70_02'!V22)</f>
        <v>1670</v>
      </c>
      <c r="W172" s="115">
        <f>SUM('70_02'!W22)</f>
        <v>12427</v>
      </c>
      <c r="X172" s="115">
        <f>SUM('70_02'!X22)</f>
        <v>0</v>
      </c>
      <c r="Y172" s="115">
        <f>SUM('70_02'!Y22)</f>
        <v>0</v>
      </c>
      <c r="Z172" s="115">
        <f>SUM('70_02'!Z22)</f>
        <v>12427</v>
      </c>
      <c r="AA172" s="115">
        <f>SUM('70_02'!AA22)</f>
        <v>0</v>
      </c>
      <c r="AB172" s="115">
        <f>SUM('70_02'!AB22)</f>
        <v>12427</v>
      </c>
      <c r="AC172" s="115">
        <f>SUM('70_02'!AC22)</f>
        <v>-1546</v>
      </c>
      <c r="AD172" s="115">
        <f>SUM('70_02'!AD22)</f>
        <v>10881</v>
      </c>
      <c r="AE172" s="115">
        <f>SUM('70_02'!AE22)</f>
        <v>0</v>
      </c>
      <c r="AF172" s="115">
        <f>SUM('70_02'!AF22)</f>
        <v>0</v>
      </c>
      <c r="AG172" s="115">
        <f>SUM('70_02'!AG22)</f>
        <v>0</v>
      </c>
      <c r="AH172" s="115">
        <f>SUM('70_02'!AH22)</f>
        <v>0</v>
      </c>
      <c r="AI172" s="115">
        <f>SUM('70_02'!AI22)</f>
        <v>0</v>
      </c>
      <c r="AJ172" s="115">
        <f>SUM('70_02'!AJ22)</f>
        <v>0</v>
      </c>
      <c r="AK172" s="115">
        <f>SUM('70_02'!AK22)</f>
        <v>0</v>
      </c>
      <c r="AL172" s="115">
        <f>SUM('70_02'!AL22)</f>
        <v>0</v>
      </c>
      <c r="AM172" s="115">
        <f>SUM('70_02'!AM22)</f>
        <v>0</v>
      </c>
    </row>
    <row r="173" spans="1:39" ht="33" customHeight="1" x14ac:dyDescent="0.2">
      <c r="A173" s="61"/>
      <c r="B173" s="61" t="s">
        <v>92</v>
      </c>
      <c r="C173" s="115">
        <f>SUM('70_02'!C23)</f>
        <v>3025</v>
      </c>
      <c r="D173" s="115">
        <f>SUM('70_02'!D23)</f>
        <v>3685</v>
      </c>
      <c r="E173" s="115">
        <f>SUM('70_02'!E23)</f>
        <v>3685</v>
      </c>
      <c r="F173" s="115">
        <f>SUM('70_02'!F23)</f>
        <v>1913</v>
      </c>
      <c r="G173" s="115">
        <f>SUM('70_02'!G23)</f>
        <v>1913</v>
      </c>
      <c r="H173" s="115">
        <f>SUM('70_02'!H23)</f>
        <v>0</v>
      </c>
      <c r="I173" s="115">
        <f>SUM('70_02'!I23)</f>
        <v>3025</v>
      </c>
      <c r="J173" s="115">
        <f>SUM('70_02'!J23)</f>
        <v>0</v>
      </c>
      <c r="K173" s="115">
        <f>SUM('70_02'!K23)</f>
        <v>3025</v>
      </c>
      <c r="L173" s="115">
        <f>SUM('70_02'!L23)</f>
        <v>0</v>
      </c>
      <c r="M173" s="115">
        <f>SUM('70_02'!M23)</f>
        <v>3025</v>
      </c>
      <c r="N173" s="115">
        <f>SUM('70_02'!N23)</f>
        <v>0</v>
      </c>
      <c r="O173" s="115">
        <f>SUM('70_02'!O23)</f>
        <v>3025</v>
      </c>
      <c r="P173" s="115">
        <f>SUM('70_02'!P23)</f>
        <v>0</v>
      </c>
      <c r="Q173" s="115">
        <f>SUM('70_02'!Q23)</f>
        <v>3025</v>
      </c>
      <c r="R173" s="115">
        <f>SUM('70_02'!R23)</f>
        <v>0</v>
      </c>
      <c r="S173" s="115">
        <f>SUM('70_02'!S23)</f>
        <v>3025</v>
      </c>
      <c r="T173" s="115">
        <f>SUM('70_02'!T23)</f>
        <v>660</v>
      </c>
      <c r="U173" s="115">
        <f>SUM('70_02'!U23)</f>
        <v>3685</v>
      </c>
      <c r="V173" s="115">
        <f>SUM('70_02'!V23)</f>
        <v>0</v>
      </c>
      <c r="W173" s="115">
        <f>SUM('70_02'!W23)</f>
        <v>3685</v>
      </c>
      <c r="X173" s="115">
        <f>SUM('70_02'!X23)</f>
        <v>0</v>
      </c>
      <c r="Y173" s="115">
        <f>SUM('70_02'!Y23)</f>
        <v>0</v>
      </c>
      <c r="Z173" s="115">
        <f>SUM('70_02'!Z23)</f>
        <v>3685</v>
      </c>
      <c r="AA173" s="115">
        <f>SUM('70_02'!AA23)</f>
        <v>0</v>
      </c>
      <c r="AB173" s="115">
        <f>SUM('70_02'!AB23)</f>
        <v>3685</v>
      </c>
      <c r="AC173" s="115">
        <f>SUM('70_02'!AC23)</f>
        <v>0</v>
      </c>
      <c r="AD173" s="115">
        <f>SUM('70_02'!AD23)</f>
        <v>3685</v>
      </c>
      <c r="AE173" s="115">
        <f>SUM('70_02'!AE23)</f>
        <v>0</v>
      </c>
      <c r="AF173" s="115">
        <f>SUM('70_02'!AF23)</f>
        <v>0</v>
      </c>
      <c r="AG173" s="115">
        <f>SUM('70_02'!AG23)</f>
        <v>0</v>
      </c>
      <c r="AH173" s="115">
        <f>SUM('70_02'!AH23)</f>
        <v>0</v>
      </c>
      <c r="AI173" s="115">
        <f>SUM('70_02'!AI23)</f>
        <v>0</v>
      </c>
      <c r="AJ173" s="115">
        <f>SUM('70_02'!AJ23)</f>
        <v>0</v>
      </c>
      <c r="AK173" s="115">
        <f>SUM('70_02'!AK23)</f>
        <v>0</v>
      </c>
      <c r="AL173" s="115">
        <f>SUM('70_02'!AL23)</f>
        <v>0</v>
      </c>
      <c r="AM173" s="115">
        <f>SUM('70_02'!AM23)</f>
        <v>0</v>
      </c>
    </row>
    <row r="174" spans="1:39" ht="33" customHeight="1" x14ac:dyDescent="0.2">
      <c r="A174" s="61"/>
      <c r="B174" s="140" t="s">
        <v>96</v>
      </c>
      <c r="C174" s="115">
        <f>SUM('70_02'!C24)</f>
        <v>0</v>
      </c>
      <c r="D174" s="115">
        <f>SUM('70_02'!D24)</f>
        <v>0</v>
      </c>
      <c r="E174" s="115">
        <f>SUM('70_02'!E24)</f>
        <v>-19</v>
      </c>
      <c r="F174" s="115">
        <f>SUM('70_02'!F24)</f>
        <v>0</v>
      </c>
      <c r="G174" s="115">
        <f>SUM('70_02'!G24)</f>
        <v>0</v>
      </c>
      <c r="H174" s="115">
        <f>SUM('70_02'!H24)</f>
        <v>0</v>
      </c>
      <c r="I174" s="115">
        <f>SUM('70_02'!I24)</f>
        <v>0</v>
      </c>
      <c r="J174" s="115">
        <f>SUM('70_02'!J24)</f>
        <v>0</v>
      </c>
      <c r="K174" s="115">
        <f>SUM('70_02'!K24)</f>
        <v>0</v>
      </c>
      <c r="L174" s="115">
        <f>SUM('70_02'!L24)</f>
        <v>0</v>
      </c>
      <c r="M174" s="115">
        <f>SUM('70_02'!M24)</f>
        <v>0</v>
      </c>
      <c r="N174" s="115">
        <f>SUM('70_02'!N24)</f>
        <v>0</v>
      </c>
      <c r="O174" s="115">
        <f>SUM('70_02'!O24)</f>
        <v>0</v>
      </c>
      <c r="P174" s="115">
        <f>SUM('70_02'!P24)</f>
        <v>0</v>
      </c>
      <c r="Q174" s="115">
        <f>SUM('70_02'!Q24)</f>
        <v>0</v>
      </c>
      <c r="R174" s="115">
        <f>SUM('70_02'!R24)</f>
        <v>0</v>
      </c>
      <c r="S174" s="115">
        <f>SUM('70_02'!S24)</f>
        <v>0</v>
      </c>
      <c r="T174" s="115">
        <f>SUM('70_02'!T24)</f>
        <v>0</v>
      </c>
      <c r="U174" s="115">
        <f>SUM('70_02'!U24)</f>
        <v>0</v>
      </c>
      <c r="V174" s="115">
        <f>SUM('70_02'!V24)</f>
        <v>0</v>
      </c>
      <c r="W174" s="115">
        <f>SUM('70_02'!W24)</f>
        <v>0</v>
      </c>
      <c r="X174" s="115">
        <f>SUM('70_02'!X24)</f>
        <v>0</v>
      </c>
      <c r="Y174" s="115">
        <f>SUM('70_02'!Y24)</f>
        <v>0</v>
      </c>
      <c r="Z174" s="115">
        <f>SUM('70_02'!Z24)</f>
        <v>0</v>
      </c>
      <c r="AA174" s="115">
        <f>SUM('70_02'!AA24)</f>
        <v>0</v>
      </c>
      <c r="AB174" s="115">
        <f>SUM('70_02'!AB24)</f>
        <v>0</v>
      </c>
      <c r="AC174" s="115">
        <f>SUM('70_02'!AC24)</f>
        <v>0</v>
      </c>
      <c r="AD174" s="115">
        <f>SUM('70_02'!AD24)</f>
        <v>0</v>
      </c>
      <c r="AE174" s="115">
        <f>SUM('70_02'!AE24)</f>
        <v>0</v>
      </c>
      <c r="AF174" s="115">
        <f>SUM('70_02'!AF24)</f>
        <v>0</v>
      </c>
      <c r="AG174" s="115">
        <f>SUM('70_02'!AG24)</f>
        <v>0</v>
      </c>
      <c r="AH174" s="115">
        <f>SUM('70_02'!AH24)</f>
        <v>0</v>
      </c>
      <c r="AI174" s="115">
        <f>SUM('70_02'!AI24)</f>
        <v>0</v>
      </c>
      <c r="AJ174" s="115">
        <f>SUM('70_02'!AJ24)</f>
        <v>0</v>
      </c>
      <c r="AK174" s="115">
        <f>SUM('70_02'!AK24)</f>
        <v>0</v>
      </c>
      <c r="AL174" s="115">
        <f>SUM('70_02'!AL24)</f>
        <v>0</v>
      </c>
      <c r="AM174" s="115">
        <f>SUM('70_02'!AM24)</f>
        <v>0</v>
      </c>
    </row>
    <row r="175" spans="1:39" ht="33" customHeight="1" x14ac:dyDescent="0.2">
      <c r="A175" s="61"/>
      <c r="B175" s="107" t="s">
        <v>105</v>
      </c>
      <c r="C175" s="126">
        <f>SUM(C176+C177+C179+C178)</f>
        <v>109584</v>
      </c>
      <c r="D175" s="126">
        <f t="shared" ref="D175:AM175" si="80">SUM(D176+D177+D179+D178)</f>
        <v>64139</v>
      </c>
      <c r="E175" s="126">
        <f t="shared" si="80"/>
        <v>15304</v>
      </c>
      <c r="F175" s="126">
        <f t="shared" si="80"/>
        <v>10705</v>
      </c>
      <c r="G175" s="126">
        <f t="shared" si="80"/>
        <v>7650</v>
      </c>
      <c r="H175" s="126">
        <f t="shared" si="80"/>
        <v>0</v>
      </c>
      <c r="I175" s="126">
        <f t="shared" si="80"/>
        <v>109584</v>
      </c>
      <c r="J175" s="126">
        <f t="shared" si="80"/>
        <v>0</v>
      </c>
      <c r="K175" s="126">
        <f t="shared" si="80"/>
        <v>109584</v>
      </c>
      <c r="L175" s="126">
        <f t="shared" si="80"/>
        <v>2142</v>
      </c>
      <c r="M175" s="126">
        <f t="shared" si="80"/>
        <v>111726</v>
      </c>
      <c r="N175" s="126">
        <f t="shared" si="80"/>
        <v>0</v>
      </c>
      <c r="O175" s="126">
        <f t="shared" si="80"/>
        <v>111726</v>
      </c>
      <c r="P175" s="126">
        <f t="shared" si="80"/>
        <v>-43484</v>
      </c>
      <c r="Q175" s="126">
        <f t="shared" si="80"/>
        <v>68242</v>
      </c>
      <c r="R175" s="126">
        <f t="shared" si="80"/>
        <v>-1728</v>
      </c>
      <c r="S175" s="126">
        <f t="shared" si="80"/>
        <v>66514</v>
      </c>
      <c r="T175" s="126">
        <f t="shared" si="80"/>
        <v>0</v>
      </c>
      <c r="U175" s="126">
        <f t="shared" si="80"/>
        <v>66514</v>
      </c>
      <c r="V175" s="126">
        <f t="shared" si="80"/>
        <v>-1835</v>
      </c>
      <c r="W175" s="126">
        <f t="shared" si="80"/>
        <v>64679</v>
      </c>
      <c r="X175" s="126">
        <f t="shared" si="80"/>
        <v>0</v>
      </c>
      <c r="Y175" s="126">
        <f t="shared" si="80"/>
        <v>0</v>
      </c>
      <c r="Z175" s="126">
        <f t="shared" si="80"/>
        <v>64679</v>
      </c>
      <c r="AA175" s="126">
        <f t="shared" si="80"/>
        <v>0</v>
      </c>
      <c r="AB175" s="126">
        <f t="shared" si="80"/>
        <v>64679</v>
      </c>
      <c r="AC175" s="126">
        <f t="shared" si="80"/>
        <v>-540</v>
      </c>
      <c r="AD175" s="126">
        <f t="shared" si="80"/>
        <v>64139</v>
      </c>
      <c r="AE175" s="126">
        <f t="shared" si="80"/>
        <v>0</v>
      </c>
      <c r="AF175" s="126">
        <f t="shared" si="80"/>
        <v>0</v>
      </c>
      <c r="AG175" s="126">
        <f t="shared" si="80"/>
        <v>0</v>
      </c>
      <c r="AH175" s="126">
        <f t="shared" si="80"/>
        <v>0</v>
      </c>
      <c r="AI175" s="126">
        <f t="shared" si="80"/>
        <v>0</v>
      </c>
      <c r="AJ175" s="126">
        <f t="shared" si="80"/>
        <v>0</v>
      </c>
      <c r="AK175" s="126">
        <f t="shared" si="80"/>
        <v>0</v>
      </c>
      <c r="AL175" s="126">
        <f t="shared" si="80"/>
        <v>0</v>
      </c>
      <c r="AM175" s="126">
        <f t="shared" si="80"/>
        <v>0</v>
      </c>
    </row>
    <row r="176" spans="1:39" ht="33" customHeight="1" x14ac:dyDescent="0.2">
      <c r="A176" s="61"/>
      <c r="B176" s="61" t="s">
        <v>92</v>
      </c>
      <c r="C176" s="115">
        <f>SUM('70_02'!C26)</f>
        <v>0</v>
      </c>
      <c r="D176" s="115">
        <f>SUM('70_02'!D26)</f>
        <v>0</v>
      </c>
      <c r="E176" s="115">
        <f>SUM('70_02'!E26)</f>
        <v>0</v>
      </c>
      <c r="F176" s="115">
        <f>SUM('70_02'!F26)</f>
        <v>0</v>
      </c>
      <c r="G176" s="115">
        <f>SUM('70_02'!G26)</f>
        <v>0</v>
      </c>
      <c r="H176" s="115">
        <f>SUM('70_02'!H26)</f>
        <v>0</v>
      </c>
      <c r="I176" s="115">
        <f>SUM('70_02'!I26)</f>
        <v>0</v>
      </c>
      <c r="J176" s="115">
        <f>SUM('70_02'!J26)</f>
        <v>0</v>
      </c>
      <c r="K176" s="115">
        <f>SUM('70_02'!K26)</f>
        <v>0</v>
      </c>
      <c r="L176" s="115">
        <f>SUM('70_02'!L26)</f>
        <v>0</v>
      </c>
      <c r="M176" s="115">
        <f>SUM('70_02'!M26)</f>
        <v>0</v>
      </c>
      <c r="N176" s="115">
        <f>SUM('70_02'!N26)</f>
        <v>0</v>
      </c>
      <c r="O176" s="115">
        <f>SUM('70_02'!O26)</f>
        <v>0</v>
      </c>
      <c r="P176" s="115">
        <f>SUM('70_02'!P26)</f>
        <v>0</v>
      </c>
      <c r="Q176" s="115">
        <f>SUM('70_02'!Q26)</f>
        <v>0</v>
      </c>
      <c r="R176" s="115">
        <f>SUM('70_02'!R26)</f>
        <v>0</v>
      </c>
      <c r="S176" s="115">
        <f>SUM('70_02'!S26)</f>
        <v>0</v>
      </c>
      <c r="T176" s="115">
        <f>SUM('70_02'!T26)</f>
        <v>0</v>
      </c>
      <c r="U176" s="115">
        <f>SUM('70_02'!U26)</f>
        <v>0</v>
      </c>
      <c r="V176" s="115">
        <f>SUM('70_02'!V26)</f>
        <v>0</v>
      </c>
      <c r="W176" s="115">
        <f>SUM('70_02'!W26)</f>
        <v>0</v>
      </c>
      <c r="X176" s="115">
        <f>SUM('70_02'!X26)</f>
        <v>0</v>
      </c>
      <c r="Y176" s="115">
        <f>SUM('70_02'!Y26)</f>
        <v>0</v>
      </c>
      <c r="Z176" s="115">
        <f>SUM('70_02'!Z26)</f>
        <v>0</v>
      </c>
      <c r="AA176" s="115">
        <f>SUM('70_02'!AA26)</f>
        <v>0</v>
      </c>
      <c r="AB176" s="115">
        <f>SUM('70_02'!AB26)</f>
        <v>0</v>
      </c>
      <c r="AC176" s="115">
        <f>SUM('70_02'!AC26)</f>
        <v>0</v>
      </c>
      <c r="AD176" s="115">
        <f>SUM('70_02'!AD26)</f>
        <v>0</v>
      </c>
      <c r="AE176" s="115">
        <f>SUM('70_02'!AE26)</f>
        <v>0</v>
      </c>
      <c r="AF176" s="115">
        <f>SUM('70_02'!AF26)</f>
        <v>0</v>
      </c>
      <c r="AG176" s="115">
        <f>SUM('70_02'!AG26)</f>
        <v>0</v>
      </c>
      <c r="AH176" s="115">
        <f>SUM('70_02'!AH26)</f>
        <v>0</v>
      </c>
      <c r="AI176" s="115">
        <f>SUM('70_02'!AI26)</f>
        <v>0</v>
      </c>
      <c r="AJ176" s="115">
        <f>SUM('70_02'!AJ26)</f>
        <v>0</v>
      </c>
      <c r="AK176" s="115">
        <f>SUM('70_02'!AK26)</f>
        <v>0</v>
      </c>
      <c r="AL176" s="115">
        <f>SUM('70_02'!AL26)</f>
        <v>0</v>
      </c>
      <c r="AM176" s="115">
        <f>SUM('70_02'!AM26)</f>
        <v>0</v>
      </c>
    </row>
    <row r="177" spans="1:39" ht="33" customHeight="1" x14ac:dyDescent="0.2">
      <c r="A177" s="61"/>
      <c r="B177" s="138" t="s">
        <v>106</v>
      </c>
      <c r="C177" s="115">
        <f>SUM('70_02'!C27)</f>
        <v>100035</v>
      </c>
      <c r="D177" s="115">
        <f>SUM('70_02'!D27)</f>
        <v>58630</v>
      </c>
      <c r="E177" s="115">
        <f>SUM('70_02'!E27)</f>
        <v>11414</v>
      </c>
      <c r="F177" s="115">
        <f>SUM('70_02'!F27)</f>
        <v>3002</v>
      </c>
      <c r="G177" s="115">
        <f>SUM('70_02'!G27)</f>
        <v>3002</v>
      </c>
      <c r="H177" s="115">
        <f>SUM('70_02'!H27)</f>
        <v>0</v>
      </c>
      <c r="I177" s="115">
        <f>SUM('70_02'!I27)</f>
        <v>100035</v>
      </c>
      <c r="J177" s="115">
        <f>SUM('70_02'!J27)</f>
        <v>0</v>
      </c>
      <c r="K177" s="115">
        <f>SUM('70_02'!K27)</f>
        <v>100035</v>
      </c>
      <c r="L177" s="115">
        <f>SUM('70_02'!L27)</f>
        <v>0</v>
      </c>
      <c r="M177" s="115">
        <f>SUM('70_02'!M27)</f>
        <v>100035</v>
      </c>
      <c r="N177" s="115">
        <f>SUM('70_02'!N27)</f>
        <v>0</v>
      </c>
      <c r="O177" s="115">
        <f>SUM('70_02'!O27)</f>
        <v>100035</v>
      </c>
      <c r="P177" s="115">
        <f>SUM('70_02'!P27)</f>
        <v>-41405</v>
      </c>
      <c r="Q177" s="115">
        <f>SUM('70_02'!Q27)</f>
        <v>58630</v>
      </c>
      <c r="R177" s="115">
        <f>SUM('70_02'!R27)</f>
        <v>0</v>
      </c>
      <c r="S177" s="115">
        <f>SUM('70_02'!S27)</f>
        <v>58630</v>
      </c>
      <c r="T177" s="115">
        <f>SUM('70_02'!T27)</f>
        <v>0</v>
      </c>
      <c r="U177" s="115">
        <f>SUM('70_02'!U27)</f>
        <v>58630</v>
      </c>
      <c r="V177" s="115">
        <f>SUM('70_02'!V27)</f>
        <v>0</v>
      </c>
      <c r="W177" s="115">
        <f>SUM('70_02'!W27)</f>
        <v>58630</v>
      </c>
      <c r="X177" s="115">
        <f>SUM('70_02'!X27)</f>
        <v>0</v>
      </c>
      <c r="Y177" s="115">
        <f>SUM('70_02'!Y27)</f>
        <v>0</v>
      </c>
      <c r="Z177" s="115">
        <f>SUM('70_02'!Z27)</f>
        <v>58630</v>
      </c>
      <c r="AA177" s="115">
        <f>SUM('70_02'!AA27)</f>
        <v>0</v>
      </c>
      <c r="AB177" s="115">
        <f>SUM('70_02'!AB27)</f>
        <v>58630</v>
      </c>
      <c r="AC177" s="115">
        <f>SUM('70_02'!AC27)</f>
        <v>0</v>
      </c>
      <c r="AD177" s="115">
        <f>SUM('70_02'!AD27)</f>
        <v>58630</v>
      </c>
      <c r="AE177" s="115">
        <f>SUM('70_02'!AE27)</f>
        <v>0</v>
      </c>
      <c r="AF177" s="115">
        <f>SUM('70_02'!AF27)</f>
        <v>0</v>
      </c>
      <c r="AG177" s="115">
        <f>SUM('70_02'!AG27)</f>
        <v>0</v>
      </c>
      <c r="AH177" s="115">
        <f>SUM('70_02'!AH27)</f>
        <v>0</v>
      </c>
      <c r="AI177" s="115">
        <f>SUM('70_02'!AI27)</f>
        <v>0</v>
      </c>
      <c r="AJ177" s="115">
        <f>SUM('70_02'!AJ27)</f>
        <v>0</v>
      </c>
      <c r="AK177" s="115">
        <f>SUM('70_02'!AK27)</f>
        <v>0</v>
      </c>
      <c r="AL177" s="115">
        <f>SUM('70_02'!AL27)</f>
        <v>0</v>
      </c>
      <c r="AM177" s="115">
        <f>SUM('70_02'!AM27)</f>
        <v>0</v>
      </c>
    </row>
    <row r="178" spans="1:39" ht="33" customHeight="1" x14ac:dyDescent="0.2">
      <c r="A178" s="61"/>
      <c r="B178" s="111" t="s">
        <v>107</v>
      </c>
      <c r="C178" s="115">
        <f>SUM('70_02'!C28)</f>
        <v>0</v>
      </c>
      <c r="D178" s="115">
        <f>SUM('70_02'!D28)</f>
        <v>0</v>
      </c>
      <c r="E178" s="115">
        <f>SUM('70_02'!E28)</f>
        <v>0</v>
      </c>
      <c r="F178" s="115">
        <f>SUM('70_02'!F28)</f>
        <v>10</v>
      </c>
      <c r="G178" s="115">
        <f>SUM('70_02'!G28)</f>
        <v>10</v>
      </c>
      <c r="H178" s="115">
        <f>SUM('70_02'!H28)</f>
        <v>0</v>
      </c>
      <c r="I178" s="115">
        <f>SUM('70_02'!I28)</f>
        <v>0</v>
      </c>
      <c r="J178" s="115">
        <f>SUM('70_02'!J28)</f>
        <v>0</v>
      </c>
      <c r="K178" s="115">
        <f>SUM('70_02'!K28)</f>
        <v>0</v>
      </c>
      <c r="L178" s="115">
        <f>SUM('70_02'!L28)</f>
        <v>0</v>
      </c>
      <c r="M178" s="115">
        <f>SUM('70_02'!M28)</f>
        <v>0</v>
      </c>
      <c r="N178" s="115">
        <f>SUM('70_02'!N28)</f>
        <v>0</v>
      </c>
      <c r="O178" s="115">
        <f>SUM('70_02'!O28)</f>
        <v>0</v>
      </c>
      <c r="P178" s="115">
        <f>SUM('70_02'!P28)</f>
        <v>0</v>
      </c>
      <c r="Q178" s="115">
        <f>SUM('70_02'!Q28)</f>
        <v>0</v>
      </c>
      <c r="R178" s="115">
        <f>SUM('70_02'!R28)</f>
        <v>0</v>
      </c>
      <c r="S178" s="115">
        <f>SUM('70_02'!S28)</f>
        <v>0</v>
      </c>
      <c r="T178" s="115">
        <f>SUM('70_02'!T28)</f>
        <v>0</v>
      </c>
      <c r="U178" s="115">
        <f>SUM('70_02'!U28)</f>
        <v>0</v>
      </c>
      <c r="V178" s="115">
        <f>SUM('70_02'!V28)</f>
        <v>0</v>
      </c>
      <c r="W178" s="115">
        <f>SUM('70_02'!W28)</f>
        <v>0</v>
      </c>
      <c r="X178" s="115">
        <f>SUM('70_02'!X28)</f>
        <v>0</v>
      </c>
      <c r="Y178" s="115">
        <f>SUM('70_02'!Y28)</f>
        <v>0</v>
      </c>
      <c r="Z178" s="115">
        <f>SUM('70_02'!Z28)</f>
        <v>0</v>
      </c>
      <c r="AA178" s="115">
        <f>SUM('70_02'!AA28)</f>
        <v>0</v>
      </c>
      <c r="AB178" s="115">
        <f>SUM('70_02'!AB28)</f>
        <v>0</v>
      </c>
      <c r="AC178" s="115">
        <f>SUM('70_02'!AC28)</f>
        <v>0</v>
      </c>
      <c r="AD178" s="115">
        <f>SUM('70_02'!AD28)</f>
        <v>0</v>
      </c>
      <c r="AE178" s="115">
        <f>SUM('70_02'!AE28)</f>
        <v>0</v>
      </c>
      <c r="AF178" s="115">
        <f>SUM('70_02'!AF28)</f>
        <v>0</v>
      </c>
      <c r="AG178" s="115">
        <f>SUM('70_02'!AG28)</f>
        <v>0</v>
      </c>
      <c r="AH178" s="115">
        <f>SUM('70_02'!AH28)</f>
        <v>0</v>
      </c>
      <c r="AI178" s="115">
        <f>SUM('70_02'!AI28)</f>
        <v>0</v>
      </c>
      <c r="AJ178" s="115">
        <f>SUM('70_02'!AJ28)</f>
        <v>0</v>
      </c>
      <c r="AK178" s="115">
        <f>SUM('70_02'!AK28)</f>
        <v>0</v>
      </c>
      <c r="AL178" s="115">
        <f>SUM('70_02'!AL28)</f>
        <v>0</v>
      </c>
      <c r="AM178" s="115">
        <f>SUM('70_02'!AM28)</f>
        <v>0</v>
      </c>
    </row>
    <row r="179" spans="1:39" ht="33" customHeight="1" x14ac:dyDescent="0.2">
      <c r="A179" s="61"/>
      <c r="B179" s="61" t="s">
        <v>101</v>
      </c>
      <c r="C179" s="115">
        <f>SUM('70_02'!C29)</f>
        <v>9549</v>
      </c>
      <c r="D179" s="115">
        <f>SUM('70_02'!D29)</f>
        <v>5509</v>
      </c>
      <c r="E179" s="115">
        <f>SUM('70_02'!E29)</f>
        <v>3890</v>
      </c>
      <c r="F179" s="115">
        <f>SUM('70_02'!F29)</f>
        <v>7693</v>
      </c>
      <c r="G179" s="115">
        <f>SUM('70_02'!G29)</f>
        <v>4638</v>
      </c>
      <c r="H179" s="115">
        <f>SUM('70_02'!H29)</f>
        <v>0</v>
      </c>
      <c r="I179" s="115">
        <f>SUM('70_02'!I29)</f>
        <v>9549</v>
      </c>
      <c r="J179" s="115">
        <f>SUM('70_02'!J29)</f>
        <v>0</v>
      </c>
      <c r="K179" s="115">
        <f>SUM('70_02'!K29)</f>
        <v>9549</v>
      </c>
      <c r="L179" s="115">
        <f>SUM('70_02'!L29)</f>
        <v>2142</v>
      </c>
      <c r="M179" s="115">
        <f>SUM('70_02'!M29)</f>
        <v>11691</v>
      </c>
      <c r="N179" s="115">
        <f>SUM('70_02'!N29)</f>
        <v>0</v>
      </c>
      <c r="O179" s="115">
        <f>SUM('70_02'!O29)</f>
        <v>11691</v>
      </c>
      <c r="P179" s="115">
        <f>SUM('70_02'!P29)</f>
        <v>-2079</v>
      </c>
      <c r="Q179" s="115">
        <f>SUM('70_02'!Q29)</f>
        <v>9612</v>
      </c>
      <c r="R179" s="115">
        <f>SUM('70_02'!R29)</f>
        <v>-1728</v>
      </c>
      <c r="S179" s="115">
        <f>SUM('70_02'!S29)</f>
        <v>7884</v>
      </c>
      <c r="T179" s="115">
        <f>SUM('70_02'!T29)</f>
        <v>0</v>
      </c>
      <c r="U179" s="115">
        <f>SUM('70_02'!U29)</f>
        <v>7884</v>
      </c>
      <c r="V179" s="115">
        <f>SUM('70_02'!V29)</f>
        <v>-1835</v>
      </c>
      <c r="W179" s="115">
        <f>SUM('70_02'!W29)</f>
        <v>6049</v>
      </c>
      <c r="X179" s="115">
        <f>SUM('70_02'!X29)</f>
        <v>0</v>
      </c>
      <c r="Y179" s="115">
        <f>SUM('70_02'!Y29)</f>
        <v>0</v>
      </c>
      <c r="Z179" s="115">
        <f>SUM('70_02'!Z29)</f>
        <v>6049</v>
      </c>
      <c r="AA179" s="115">
        <f>SUM('70_02'!AA29)</f>
        <v>0</v>
      </c>
      <c r="AB179" s="115">
        <f>SUM('70_02'!AB29)</f>
        <v>6049</v>
      </c>
      <c r="AC179" s="115">
        <f>SUM('70_02'!AC29)</f>
        <v>-540</v>
      </c>
      <c r="AD179" s="115">
        <f>SUM('70_02'!AD29)</f>
        <v>5509</v>
      </c>
      <c r="AE179" s="115">
        <f>SUM('70_02'!AE29)</f>
        <v>0</v>
      </c>
      <c r="AF179" s="115">
        <f>SUM('70_02'!AF29)</f>
        <v>0</v>
      </c>
      <c r="AG179" s="115">
        <f>SUM('70_02'!AG29)</f>
        <v>0</v>
      </c>
      <c r="AH179" s="115">
        <f>SUM('70_02'!AH29)</f>
        <v>0</v>
      </c>
      <c r="AI179" s="115">
        <f>SUM('70_02'!AI29)</f>
        <v>0</v>
      </c>
      <c r="AJ179" s="115">
        <f>SUM('70_02'!AJ29)</f>
        <v>0</v>
      </c>
      <c r="AK179" s="115">
        <f>SUM('70_02'!AK29)</f>
        <v>0</v>
      </c>
      <c r="AL179" s="115">
        <f>SUM('70_02'!AL29)</f>
        <v>0</v>
      </c>
      <c r="AM179" s="115">
        <f>SUM('70_02'!AM29)</f>
        <v>0</v>
      </c>
    </row>
    <row r="180" spans="1:39" ht="12.75" hidden="1" customHeight="1" x14ac:dyDescent="0.45">
      <c r="A180" s="61"/>
      <c r="B180" s="141" t="s">
        <v>132</v>
      </c>
      <c r="C180" s="130"/>
      <c r="D180" s="130"/>
      <c r="E180" s="114"/>
      <c r="F180" s="115"/>
      <c r="G180" s="116"/>
      <c r="H180" s="114"/>
      <c r="I180" s="114"/>
      <c r="J180" s="114"/>
      <c r="K180" s="115"/>
      <c r="L180" s="114"/>
      <c r="M180" s="114"/>
      <c r="N180" s="115"/>
      <c r="O180" s="114"/>
      <c r="P180" s="115"/>
      <c r="Q180" s="114"/>
      <c r="R180" s="115"/>
      <c r="S180" s="114"/>
      <c r="T180" s="115"/>
      <c r="U180" s="114"/>
      <c r="V180" s="115"/>
      <c r="W180" s="114"/>
      <c r="X180" s="115"/>
      <c r="Y180" s="116"/>
      <c r="Z180" s="114"/>
      <c r="AA180" s="115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4"/>
      <c r="AL180" s="117"/>
      <c r="AM180" s="118"/>
    </row>
    <row r="181" spans="1:39" ht="39.75" customHeight="1" x14ac:dyDescent="0.2">
      <c r="A181" s="142" t="s">
        <v>133</v>
      </c>
      <c r="B181" s="32" t="s">
        <v>134</v>
      </c>
      <c r="C181" s="46">
        <f t="shared" ref="C181:AM181" si="81">SUM(C182+C186)</f>
        <v>41857</v>
      </c>
      <c r="D181" s="46">
        <f t="shared" si="81"/>
        <v>38612</v>
      </c>
      <c r="E181" s="46">
        <f t="shared" si="81"/>
        <v>36778</v>
      </c>
      <c r="F181" s="46">
        <f t="shared" si="81"/>
        <v>55473</v>
      </c>
      <c r="G181" s="46">
        <f t="shared" si="81"/>
        <v>34345</v>
      </c>
      <c r="H181" s="46">
        <f t="shared" si="81"/>
        <v>0</v>
      </c>
      <c r="I181" s="46">
        <f>SUM(I182+I186)</f>
        <v>41857</v>
      </c>
      <c r="J181" s="46">
        <f>SUM(J182+J186)</f>
        <v>0</v>
      </c>
      <c r="K181" s="46">
        <f>SUM(K182+K186)</f>
        <v>41857</v>
      </c>
      <c r="L181" s="46">
        <f t="shared" si="81"/>
        <v>0</v>
      </c>
      <c r="M181" s="46">
        <f t="shared" si="81"/>
        <v>41857</v>
      </c>
      <c r="N181" s="46">
        <f t="shared" si="81"/>
        <v>0</v>
      </c>
      <c r="O181" s="46">
        <f t="shared" si="81"/>
        <v>41857</v>
      </c>
      <c r="P181" s="46">
        <f t="shared" si="81"/>
        <v>-620</v>
      </c>
      <c r="Q181" s="46">
        <f t="shared" si="81"/>
        <v>41237</v>
      </c>
      <c r="R181" s="46">
        <f t="shared" si="81"/>
        <v>-1077</v>
      </c>
      <c r="S181" s="46">
        <f t="shared" si="81"/>
        <v>40160</v>
      </c>
      <c r="T181" s="46">
        <f t="shared" si="81"/>
        <v>0</v>
      </c>
      <c r="U181" s="46">
        <f t="shared" si="81"/>
        <v>40160</v>
      </c>
      <c r="V181" s="46">
        <f t="shared" si="81"/>
        <v>-641</v>
      </c>
      <c r="W181" s="46">
        <f t="shared" si="81"/>
        <v>39519</v>
      </c>
      <c r="X181" s="46">
        <f t="shared" si="81"/>
        <v>0</v>
      </c>
      <c r="Y181" s="46">
        <f t="shared" si="81"/>
        <v>0</v>
      </c>
      <c r="Z181" s="46">
        <f t="shared" si="81"/>
        <v>39519</v>
      </c>
      <c r="AA181" s="46">
        <f t="shared" si="81"/>
        <v>0</v>
      </c>
      <c r="AB181" s="46">
        <f t="shared" si="81"/>
        <v>39519</v>
      </c>
      <c r="AC181" s="46">
        <f t="shared" si="81"/>
        <v>-907</v>
      </c>
      <c r="AD181" s="46">
        <f t="shared" si="81"/>
        <v>38612</v>
      </c>
      <c r="AE181" s="46">
        <f t="shared" si="81"/>
        <v>0</v>
      </c>
      <c r="AF181" s="46">
        <f t="shared" si="81"/>
        <v>38612</v>
      </c>
      <c r="AG181" s="46">
        <f t="shared" si="81"/>
        <v>0</v>
      </c>
      <c r="AH181" s="46">
        <f t="shared" si="81"/>
        <v>38612</v>
      </c>
      <c r="AI181" s="46">
        <f t="shared" si="81"/>
        <v>0</v>
      </c>
      <c r="AJ181" s="46">
        <f t="shared" si="81"/>
        <v>38612</v>
      </c>
      <c r="AK181" s="46">
        <f t="shared" si="81"/>
        <v>0</v>
      </c>
      <c r="AL181" s="46">
        <f t="shared" si="81"/>
        <v>0</v>
      </c>
      <c r="AM181" s="46">
        <f t="shared" si="81"/>
        <v>0</v>
      </c>
    </row>
    <row r="182" spans="1:39" ht="37.5" customHeight="1" x14ac:dyDescent="0.2">
      <c r="A182" s="142"/>
      <c r="B182" s="62" t="s">
        <v>37</v>
      </c>
      <c r="C182" s="47">
        <f t="shared" ref="C182:AM182" si="82">SUM(C183:C185)</f>
        <v>29985</v>
      </c>
      <c r="D182" s="47">
        <f t="shared" si="82"/>
        <v>27801</v>
      </c>
      <c r="E182" s="47">
        <f t="shared" si="82"/>
        <v>27064</v>
      </c>
      <c r="F182" s="47">
        <f t="shared" si="82"/>
        <v>51552</v>
      </c>
      <c r="G182" s="47">
        <f t="shared" si="82"/>
        <v>30424</v>
      </c>
      <c r="H182" s="47">
        <f t="shared" si="82"/>
        <v>0</v>
      </c>
      <c r="I182" s="47">
        <f>SUM(I183:I185)</f>
        <v>29985</v>
      </c>
      <c r="J182" s="47">
        <f>SUM(J183:J185)</f>
        <v>0</v>
      </c>
      <c r="K182" s="47">
        <f>SUM(K183:K185)</f>
        <v>29985</v>
      </c>
      <c r="L182" s="47">
        <f t="shared" si="82"/>
        <v>0</v>
      </c>
      <c r="M182" s="47">
        <f t="shared" si="82"/>
        <v>29985</v>
      </c>
      <c r="N182" s="47">
        <f t="shared" si="82"/>
        <v>0</v>
      </c>
      <c r="O182" s="47">
        <f t="shared" si="82"/>
        <v>29985</v>
      </c>
      <c r="P182" s="47">
        <f t="shared" si="82"/>
        <v>-1000</v>
      </c>
      <c r="Q182" s="47">
        <f t="shared" si="82"/>
        <v>28985</v>
      </c>
      <c r="R182" s="47">
        <f t="shared" si="82"/>
        <v>-1077</v>
      </c>
      <c r="S182" s="47">
        <f t="shared" si="82"/>
        <v>27908</v>
      </c>
      <c r="T182" s="47">
        <f t="shared" si="82"/>
        <v>0</v>
      </c>
      <c r="U182" s="47">
        <f t="shared" si="82"/>
        <v>27908</v>
      </c>
      <c r="V182" s="47">
        <f t="shared" si="82"/>
        <v>0</v>
      </c>
      <c r="W182" s="47">
        <f t="shared" si="82"/>
        <v>27908</v>
      </c>
      <c r="X182" s="47">
        <f t="shared" si="82"/>
        <v>0</v>
      </c>
      <c r="Y182" s="47">
        <f t="shared" si="82"/>
        <v>0</v>
      </c>
      <c r="Z182" s="47">
        <f t="shared" si="82"/>
        <v>27908</v>
      </c>
      <c r="AA182" s="47">
        <f t="shared" si="82"/>
        <v>0</v>
      </c>
      <c r="AB182" s="47">
        <f t="shared" si="82"/>
        <v>27908</v>
      </c>
      <c r="AC182" s="47">
        <f t="shared" si="82"/>
        <v>-107</v>
      </c>
      <c r="AD182" s="47">
        <f t="shared" si="82"/>
        <v>27801</v>
      </c>
      <c r="AE182" s="47">
        <f t="shared" si="82"/>
        <v>0</v>
      </c>
      <c r="AF182" s="47">
        <f t="shared" si="82"/>
        <v>27801</v>
      </c>
      <c r="AG182" s="47">
        <f t="shared" si="82"/>
        <v>0</v>
      </c>
      <c r="AH182" s="47">
        <f t="shared" si="82"/>
        <v>27801</v>
      </c>
      <c r="AI182" s="47">
        <f t="shared" si="82"/>
        <v>0</v>
      </c>
      <c r="AJ182" s="47">
        <f t="shared" si="82"/>
        <v>27801</v>
      </c>
      <c r="AK182" s="47">
        <f t="shared" si="82"/>
        <v>0</v>
      </c>
      <c r="AL182" s="47">
        <f t="shared" si="82"/>
        <v>0</v>
      </c>
      <c r="AM182" s="47">
        <f t="shared" si="82"/>
        <v>0</v>
      </c>
    </row>
    <row r="183" spans="1:39" ht="37.5" customHeight="1" x14ac:dyDescent="0.2">
      <c r="A183" s="61"/>
      <c r="B183" s="61" t="s">
        <v>88</v>
      </c>
      <c r="C183" s="115">
        <f>SUM('74_02'!C19)</f>
        <v>24431</v>
      </c>
      <c r="D183" s="115">
        <f>SUM('74_02'!D19)</f>
        <v>22704</v>
      </c>
      <c r="E183" s="115">
        <f>SUM('74_02'!E19)</f>
        <v>21968</v>
      </c>
      <c r="F183" s="115">
        <f>SUM('74_02'!F19)</f>
        <v>46128</v>
      </c>
      <c r="G183" s="115">
        <f>SUM('74_02'!G19)</f>
        <v>25000</v>
      </c>
      <c r="H183" s="115">
        <f>SUM('74_02'!H19)</f>
        <v>0</v>
      </c>
      <c r="I183" s="115">
        <f>SUM('74_02'!I19)</f>
        <v>24431</v>
      </c>
      <c r="J183" s="115">
        <f>SUM('74_02'!J19)</f>
        <v>0</v>
      </c>
      <c r="K183" s="115">
        <f>SUM('74_02'!K19)</f>
        <v>24431</v>
      </c>
      <c r="L183" s="115">
        <f>SUM('74_02'!L19)</f>
        <v>0</v>
      </c>
      <c r="M183" s="115">
        <f>SUM('74_02'!M19)</f>
        <v>24431</v>
      </c>
      <c r="N183" s="115">
        <f>SUM('74_02'!N19)</f>
        <v>0</v>
      </c>
      <c r="O183" s="115">
        <f>SUM('74_02'!O19)</f>
        <v>24431</v>
      </c>
      <c r="P183" s="115">
        <f>SUM('74_02'!P19)</f>
        <v>-1000</v>
      </c>
      <c r="Q183" s="115">
        <f>SUM('74_02'!Q19)</f>
        <v>23431</v>
      </c>
      <c r="R183" s="115">
        <f>SUM('74_02'!R19)</f>
        <v>-1077</v>
      </c>
      <c r="S183" s="115">
        <f>SUM('74_02'!S19)</f>
        <v>22354</v>
      </c>
      <c r="T183" s="115">
        <f>SUM('74_02'!T19)</f>
        <v>0</v>
      </c>
      <c r="U183" s="115">
        <f>SUM('74_02'!U19)</f>
        <v>22354</v>
      </c>
      <c r="V183" s="115">
        <f>SUM('74_02'!V19)</f>
        <v>0</v>
      </c>
      <c r="W183" s="115">
        <f>SUM('74_02'!W19)</f>
        <v>22354</v>
      </c>
      <c r="X183" s="115">
        <f>SUM('74_02'!X19)</f>
        <v>0</v>
      </c>
      <c r="Y183" s="115">
        <f>SUM('74_02'!Y19)</f>
        <v>0</v>
      </c>
      <c r="Z183" s="115">
        <f>SUM('74_02'!Z19)</f>
        <v>22354</v>
      </c>
      <c r="AA183" s="115">
        <f>SUM('74_02'!AA19)</f>
        <v>0</v>
      </c>
      <c r="AB183" s="115">
        <f>SUM('74_02'!AB19)</f>
        <v>22354</v>
      </c>
      <c r="AC183" s="115">
        <f>SUM('74_02'!AC19)</f>
        <v>350</v>
      </c>
      <c r="AD183" s="115">
        <f>SUM('74_02'!AD19)</f>
        <v>22704</v>
      </c>
      <c r="AE183" s="115">
        <f>SUM('74_02'!AE19)</f>
        <v>0</v>
      </c>
      <c r="AF183" s="115">
        <f>SUM('74_02'!AF19)</f>
        <v>22704</v>
      </c>
      <c r="AG183" s="115">
        <f>SUM('74_02'!AG19)</f>
        <v>0</v>
      </c>
      <c r="AH183" s="115">
        <f>SUM('74_02'!AH19)</f>
        <v>22704</v>
      </c>
      <c r="AI183" s="115">
        <f>SUM('74_02'!AI19)</f>
        <v>0</v>
      </c>
      <c r="AJ183" s="115">
        <f>SUM('74_02'!AJ19)</f>
        <v>22704</v>
      </c>
      <c r="AK183" s="115">
        <f>SUM('74_02'!AK19)</f>
        <v>0</v>
      </c>
      <c r="AL183" s="115">
        <f>SUM('74_02'!AL19)</f>
        <v>0</v>
      </c>
      <c r="AM183" s="115">
        <f>SUM('74_02'!AM19)</f>
        <v>0</v>
      </c>
    </row>
    <row r="184" spans="1:39" ht="37.5" customHeight="1" x14ac:dyDescent="0.2">
      <c r="A184" s="61"/>
      <c r="B184" s="130" t="s">
        <v>135</v>
      </c>
      <c r="C184" s="137">
        <f>SUM('74_02'!C20)</f>
        <v>5554</v>
      </c>
      <c r="D184" s="137">
        <f>SUM('74_02'!D20)</f>
        <v>5097</v>
      </c>
      <c r="E184" s="137">
        <f>SUM('74_02'!E20)</f>
        <v>5096</v>
      </c>
      <c r="F184" s="137">
        <f>SUM('74_02'!F20)</f>
        <v>5424</v>
      </c>
      <c r="G184" s="137">
        <f>SUM('74_02'!G20)</f>
        <v>5424</v>
      </c>
      <c r="H184" s="137">
        <f>SUM('74_02'!H20)</f>
        <v>0</v>
      </c>
      <c r="I184" s="137">
        <f>SUM('74_02'!I20)</f>
        <v>5554</v>
      </c>
      <c r="J184" s="137">
        <f>SUM('74_02'!J20)</f>
        <v>0</v>
      </c>
      <c r="K184" s="137">
        <f>SUM('74_02'!K20)</f>
        <v>5554</v>
      </c>
      <c r="L184" s="137">
        <f>SUM('74_02'!L20)</f>
        <v>0</v>
      </c>
      <c r="M184" s="137">
        <f>SUM('74_02'!M20)</f>
        <v>5554</v>
      </c>
      <c r="N184" s="137">
        <f>SUM('74_02'!N20)</f>
        <v>0</v>
      </c>
      <c r="O184" s="137">
        <f>SUM('74_02'!O20)</f>
        <v>5554</v>
      </c>
      <c r="P184" s="137">
        <f>SUM('74_02'!P20)</f>
        <v>0</v>
      </c>
      <c r="Q184" s="137">
        <f>SUM('74_02'!Q20)</f>
        <v>5554</v>
      </c>
      <c r="R184" s="137">
        <f>SUM('74_02'!R20)</f>
        <v>0</v>
      </c>
      <c r="S184" s="137">
        <f>SUM('74_02'!S20)</f>
        <v>5554</v>
      </c>
      <c r="T184" s="137">
        <f>SUM('74_02'!T20)</f>
        <v>0</v>
      </c>
      <c r="U184" s="137">
        <f>SUM('74_02'!U20)</f>
        <v>5554</v>
      </c>
      <c r="V184" s="137">
        <f>SUM('74_02'!V20)</f>
        <v>0</v>
      </c>
      <c r="W184" s="137">
        <f>SUM('74_02'!W20)</f>
        <v>5554</v>
      </c>
      <c r="X184" s="137">
        <f>SUM('74_02'!X20)</f>
        <v>0</v>
      </c>
      <c r="Y184" s="137">
        <f>SUM('74_02'!Y20)</f>
        <v>0</v>
      </c>
      <c r="Z184" s="137">
        <f>SUM('74_02'!Z20)</f>
        <v>5554</v>
      </c>
      <c r="AA184" s="137">
        <f>SUM('74_02'!AA20)</f>
        <v>0</v>
      </c>
      <c r="AB184" s="137">
        <f>SUM('74_02'!AB20)</f>
        <v>5554</v>
      </c>
      <c r="AC184" s="137">
        <f>SUM('74_02'!AC20)</f>
        <v>-457</v>
      </c>
      <c r="AD184" s="137">
        <f>SUM('74_02'!AD20)</f>
        <v>5097</v>
      </c>
      <c r="AE184" s="137">
        <f>SUM('74_02'!AE20)</f>
        <v>0</v>
      </c>
      <c r="AF184" s="137">
        <f>SUM('74_02'!AF20)</f>
        <v>5097</v>
      </c>
      <c r="AG184" s="137">
        <f>SUM('74_02'!AG20)</f>
        <v>0</v>
      </c>
      <c r="AH184" s="137">
        <f>SUM('74_02'!AH20)</f>
        <v>5097</v>
      </c>
      <c r="AI184" s="137">
        <f>SUM('74_02'!AI20)</f>
        <v>0</v>
      </c>
      <c r="AJ184" s="137">
        <f>SUM('74_02'!AJ20)</f>
        <v>5097</v>
      </c>
      <c r="AK184" s="137">
        <f>SUM('74_02'!AK20)</f>
        <v>0</v>
      </c>
      <c r="AL184" s="137">
        <f>SUM('74_02'!AL20)</f>
        <v>0</v>
      </c>
      <c r="AM184" s="137">
        <f>SUM('74_02'!AM20)</f>
        <v>0</v>
      </c>
    </row>
    <row r="185" spans="1:39" ht="37.5" customHeight="1" x14ac:dyDescent="0.2">
      <c r="A185" s="61"/>
      <c r="B185" s="58" t="s">
        <v>96</v>
      </c>
      <c r="C185" s="137">
        <f>SUM('74_02'!C21)</f>
        <v>0</v>
      </c>
      <c r="D185" s="137">
        <f>SUM('74_02'!D21)</f>
        <v>0</v>
      </c>
      <c r="E185" s="137">
        <f>SUM('74_02'!E21)</f>
        <v>0</v>
      </c>
      <c r="F185" s="137">
        <f>SUM('74_02'!F21)</f>
        <v>0</v>
      </c>
      <c r="G185" s="137"/>
      <c r="H185" s="137">
        <f>SUM('74_02'!H21)</f>
        <v>0</v>
      </c>
      <c r="I185" s="137">
        <f>SUM('74_02'!E21)</f>
        <v>0</v>
      </c>
      <c r="J185" s="137">
        <f>SUM('74_02'!E21)</f>
        <v>0</v>
      </c>
      <c r="K185" s="137">
        <f>SUM('74_02'!F21)</f>
        <v>0</v>
      </c>
      <c r="L185" s="137">
        <f>SUM('74_02'!I21)</f>
        <v>0</v>
      </c>
      <c r="M185" s="137">
        <f>SUM('74_02'!I21)</f>
        <v>0</v>
      </c>
      <c r="N185" s="137">
        <f>SUM('74_02'!J21)</f>
        <v>0</v>
      </c>
      <c r="O185" s="137">
        <f>SUM('74_02'!K21)</f>
        <v>0</v>
      </c>
      <c r="P185" s="137">
        <f>SUM('74_02'!L21)</f>
        <v>0</v>
      </c>
      <c r="Q185" s="137">
        <f>SUM('74_02'!M21)</f>
        <v>0</v>
      </c>
      <c r="R185" s="137">
        <f>SUM('74_02'!N21)</f>
        <v>0</v>
      </c>
      <c r="S185" s="137">
        <f>SUM('74_02'!O21)</f>
        <v>0</v>
      </c>
      <c r="T185" s="137">
        <f>SUM('74_02'!P21)</f>
        <v>0</v>
      </c>
      <c r="U185" s="137">
        <f>SUM('74_02'!Q21)</f>
        <v>0</v>
      </c>
      <c r="V185" s="137">
        <f>SUM('74_02'!R21)</f>
        <v>0</v>
      </c>
      <c r="W185" s="137">
        <f>SUM('74_02'!S21)</f>
        <v>0</v>
      </c>
      <c r="X185" s="137">
        <f>SUM('74_02'!T21)</f>
        <v>0</v>
      </c>
      <c r="Y185" s="137">
        <f>SUM('74_02'!U21)</f>
        <v>0</v>
      </c>
      <c r="Z185" s="137">
        <f>SUM('74_02'!U21)</f>
        <v>0</v>
      </c>
      <c r="AA185" s="137">
        <f>SUM('74_02'!V21)</f>
        <v>0</v>
      </c>
      <c r="AB185" s="137">
        <f>SUM('74_02'!W21)</f>
        <v>0</v>
      </c>
      <c r="AC185" s="137">
        <f>SUM('74_02'!X21)</f>
        <v>0</v>
      </c>
      <c r="AD185" s="137"/>
      <c r="AE185" s="137"/>
      <c r="AF185" s="137"/>
      <c r="AG185" s="137"/>
      <c r="AH185" s="137"/>
      <c r="AI185" s="137"/>
      <c r="AJ185" s="137"/>
      <c r="AK185" s="137">
        <f>SUM('74_02'!Z21)</f>
        <v>0</v>
      </c>
      <c r="AL185" s="137">
        <f>SUM('74_02'!AE21)</f>
        <v>0</v>
      </c>
      <c r="AM185" s="137">
        <f>SUM('74_02'!AF21)</f>
        <v>0</v>
      </c>
    </row>
    <row r="186" spans="1:39" ht="37.5" customHeight="1" x14ac:dyDescent="0.2">
      <c r="A186" s="61"/>
      <c r="B186" s="107" t="s">
        <v>105</v>
      </c>
      <c r="C186" s="108">
        <f t="shared" ref="C186:AM186" si="83">SUM(C187+C188+C189)</f>
        <v>11872</v>
      </c>
      <c r="D186" s="108">
        <f t="shared" si="83"/>
        <v>10811</v>
      </c>
      <c r="E186" s="108">
        <f t="shared" si="83"/>
        <v>9714</v>
      </c>
      <c r="F186" s="108">
        <f t="shared" si="83"/>
        <v>3921</v>
      </c>
      <c r="G186" s="108">
        <f t="shared" si="83"/>
        <v>3921</v>
      </c>
      <c r="H186" s="108">
        <f t="shared" si="83"/>
        <v>0</v>
      </c>
      <c r="I186" s="108">
        <f t="shared" si="83"/>
        <v>11872</v>
      </c>
      <c r="J186" s="108">
        <f t="shared" si="83"/>
        <v>0</v>
      </c>
      <c r="K186" s="108">
        <f t="shared" si="83"/>
        <v>11872</v>
      </c>
      <c r="L186" s="108">
        <f t="shared" si="83"/>
        <v>0</v>
      </c>
      <c r="M186" s="108">
        <f t="shared" si="83"/>
        <v>11872</v>
      </c>
      <c r="N186" s="108">
        <f t="shared" si="83"/>
        <v>0</v>
      </c>
      <c r="O186" s="108">
        <f t="shared" si="83"/>
        <v>11872</v>
      </c>
      <c r="P186" s="108">
        <f t="shared" si="83"/>
        <v>380</v>
      </c>
      <c r="Q186" s="108">
        <f t="shared" si="83"/>
        <v>12252</v>
      </c>
      <c r="R186" s="108">
        <f t="shared" si="83"/>
        <v>0</v>
      </c>
      <c r="S186" s="108">
        <f t="shared" si="83"/>
        <v>12252</v>
      </c>
      <c r="T186" s="108">
        <f t="shared" si="83"/>
        <v>0</v>
      </c>
      <c r="U186" s="108">
        <f t="shared" si="83"/>
        <v>12252</v>
      </c>
      <c r="V186" s="108">
        <f t="shared" si="83"/>
        <v>-641</v>
      </c>
      <c r="W186" s="108">
        <f t="shared" si="83"/>
        <v>11611</v>
      </c>
      <c r="X186" s="108">
        <f t="shared" si="83"/>
        <v>0</v>
      </c>
      <c r="Y186" s="108">
        <f t="shared" si="83"/>
        <v>0</v>
      </c>
      <c r="Z186" s="108">
        <f t="shared" si="83"/>
        <v>11611</v>
      </c>
      <c r="AA186" s="108">
        <f t="shared" si="83"/>
        <v>0</v>
      </c>
      <c r="AB186" s="108">
        <f t="shared" si="83"/>
        <v>11611</v>
      </c>
      <c r="AC186" s="108">
        <f t="shared" si="83"/>
        <v>-800</v>
      </c>
      <c r="AD186" s="108">
        <f t="shared" si="83"/>
        <v>10811</v>
      </c>
      <c r="AE186" s="108">
        <f t="shared" si="83"/>
        <v>0</v>
      </c>
      <c r="AF186" s="108">
        <f t="shared" si="83"/>
        <v>10811</v>
      </c>
      <c r="AG186" s="108">
        <f t="shared" si="83"/>
        <v>0</v>
      </c>
      <c r="AH186" s="108">
        <f t="shared" si="83"/>
        <v>10811</v>
      </c>
      <c r="AI186" s="108">
        <f t="shared" si="83"/>
        <v>0</v>
      </c>
      <c r="AJ186" s="108">
        <f t="shared" si="83"/>
        <v>10811</v>
      </c>
      <c r="AK186" s="108">
        <f t="shared" si="83"/>
        <v>0</v>
      </c>
      <c r="AL186" s="108">
        <f t="shared" si="83"/>
        <v>0</v>
      </c>
      <c r="AM186" s="108">
        <f t="shared" si="83"/>
        <v>0</v>
      </c>
    </row>
    <row r="187" spans="1:39" ht="37.5" customHeight="1" x14ac:dyDescent="0.2">
      <c r="A187" s="61"/>
      <c r="B187" s="61" t="s">
        <v>136</v>
      </c>
      <c r="C187" s="116">
        <f>SUM('74_02'!C23)</f>
        <v>4288</v>
      </c>
      <c r="D187" s="116">
        <f>SUM('74_02'!D23)</f>
        <v>4288</v>
      </c>
      <c r="E187" s="116">
        <f>SUM('74_02'!E23)</f>
        <v>4288</v>
      </c>
      <c r="F187" s="116">
        <f>SUM('74_02'!F23)</f>
        <v>0</v>
      </c>
      <c r="G187" s="116">
        <f>SUM('74_02'!G23)</f>
        <v>0</v>
      </c>
      <c r="H187" s="116">
        <f>SUM('74_02'!H23)</f>
        <v>0</v>
      </c>
      <c r="I187" s="116">
        <f>SUM('74_02'!I23)</f>
        <v>4288</v>
      </c>
      <c r="J187" s="116">
        <f>SUM('74_02'!J23)</f>
        <v>0</v>
      </c>
      <c r="K187" s="116">
        <f>SUM('74_02'!K23)</f>
        <v>4288</v>
      </c>
      <c r="L187" s="116">
        <f>SUM('74_02'!L23)</f>
        <v>0</v>
      </c>
      <c r="M187" s="116">
        <f>SUM('74_02'!M23)</f>
        <v>4288</v>
      </c>
      <c r="N187" s="116">
        <f>SUM('74_02'!N23)</f>
        <v>0</v>
      </c>
      <c r="O187" s="116">
        <f>SUM('74_02'!O23)</f>
        <v>4288</v>
      </c>
      <c r="P187" s="116">
        <f>SUM('74_02'!P23)</f>
        <v>0</v>
      </c>
      <c r="Q187" s="116">
        <f>SUM('74_02'!Q23)</f>
        <v>4288</v>
      </c>
      <c r="R187" s="116">
        <f>SUM('74_02'!R23)</f>
        <v>0</v>
      </c>
      <c r="S187" s="116">
        <f>SUM('74_02'!S23)</f>
        <v>4288</v>
      </c>
      <c r="T187" s="116">
        <f>SUM('74_02'!T23)</f>
        <v>0</v>
      </c>
      <c r="U187" s="116">
        <f>SUM('74_02'!U23)</f>
        <v>4288</v>
      </c>
      <c r="V187" s="116">
        <f>SUM('74_02'!V23)</f>
        <v>0</v>
      </c>
      <c r="W187" s="116">
        <f>SUM('74_02'!W23)</f>
        <v>4288</v>
      </c>
      <c r="X187" s="116">
        <f>SUM('74_02'!X23)</f>
        <v>0</v>
      </c>
      <c r="Y187" s="116">
        <f>SUM('74_02'!Y23)</f>
        <v>0</v>
      </c>
      <c r="Z187" s="116">
        <f>SUM('74_02'!Z23)</f>
        <v>4288</v>
      </c>
      <c r="AA187" s="116">
        <f>SUM('74_02'!AA23)</f>
        <v>0</v>
      </c>
      <c r="AB187" s="116">
        <f>SUM('74_02'!AB23)</f>
        <v>4288</v>
      </c>
      <c r="AC187" s="116">
        <f>SUM('74_02'!AC23)</f>
        <v>0</v>
      </c>
      <c r="AD187" s="116">
        <f>SUM('74_02'!AD23)</f>
        <v>4288</v>
      </c>
      <c r="AE187" s="116">
        <f>SUM('74_02'!AE23)</f>
        <v>0</v>
      </c>
      <c r="AF187" s="116">
        <f>SUM('74_02'!AF23)</f>
        <v>4288</v>
      </c>
      <c r="AG187" s="116">
        <f>SUM('74_02'!AG23)</f>
        <v>0</v>
      </c>
      <c r="AH187" s="116">
        <f>SUM('74_02'!AH23)</f>
        <v>4288</v>
      </c>
      <c r="AI187" s="116">
        <f>SUM('74_02'!AI23)</f>
        <v>0</v>
      </c>
      <c r="AJ187" s="116">
        <f>SUM('74_02'!AJ23)</f>
        <v>4288</v>
      </c>
      <c r="AK187" s="116">
        <f>SUM('74_02'!AK23)</f>
        <v>0</v>
      </c>
      <c r="AL187" s="116">
        <f>SUM('74_02'!AL23)</f>
        <v>0</v>
      </c>
      <c r="AM187" s="116">
        <f>SUM('74_02'!AM23)</f>
        <v>0</v>
      </c>
    </row>
    <row r="188" spans="1:39" ht="37.5" customHeight="1" x14ac:dyDescent="0.2">
      <c r="A188" s="61"/>
      <c r="B188" s="61" t="s">
        <v>101</v>
      </c>
      <c r="C188" s="115">
        <f>SUM('74_02'!C24)</f>
        <v>7584</v>
      </c>
      <c r="D188" s="115">
        <f>SUM('74_02'!D24)</f>
        <v>6523</v>
      </c>
      <c r="E188" s="115">
        <f>SUM('74_02'!E24)</f>
        <v>5426</v>
      </c>
      <c r="F188" s="115">
        <f>SUM('74_02'!F24)</f>
        <v>3921</v>
      </c>
      <c r="G188" s="115">
        <f>SUM('74_02'!G24)</f>
        <v>3921</v>
      </c>
      <c r="H188" s="115">
        <f>SUM('74_02'!H24)</f>
        <v>0</v>
      </c>
      <c r="I188" s="115">
        <f>SUM('74_02'!I24)</f>
        <v>7584</v>
      </c>
      <c r="J188" s="115">
        <f>SUM('74_02'!J24)</f>
        <v>0</v>
      </c>
      <c r="K188" s="115">
        <f>SUM('74_02'!K24)</f>
        <v>7584</v>
      </c>
      <c r="L188" s="115">
        <f>SUM('74_02'!L24)</f>
        <v>0</v>
      </c>
      <c r="M188" s="115">
        <f>SUM('74_02'!M24)</f>
        <v>7584</v>
      </c>
      <c r="N188" s="115">
        <f>SUM('74_02'!N24)</f>
        <v>0</v>
      </c>
      <c r="O188" s="115">
        <f>SUM('74_02'!O24)</f>
        <v>7584</v>
      </c>
      <c r="P188" s="115">
        <f>SUM('74_02'!P24)</f>
        <v>380</v>
      </c>
      <c r="Q188" s="115">
        <f>SUM('74_02'!Q24)</f>
        <v>7964</v>
      </c>
      <c r="R188" s="115">
        <f>SUM('74_02'!R24)</f>
        <v>0</v>
      </c>
      <c r="S188" s="115">
        <f>SUM('74_02'!S24)</f>
        <v>7964</v>
      </c>
      <c r="T188" s="115">
        <f>SUM('74_02'!T24)</f>
        <v>0</v>
      </c>
      <c r="U188" s="115">
        <f>SUM('74_02'!U24)</f>
        <v>7964</v>
      </c>
      <c r="V188" s="115">
        <f>SUM('74_02'!V24)</f>
        <v>-641</v>
      </c>
      <c r="W188" s="115">
        <f>SUM('74_02'!W24)</f>
        <v>7323</v>
      </c>
      <c r="X188" s="115">
        <f>SUM('74_02'!X24)</f>
        <v>0</v>
      </c>
      <c r="Y188" s="115">
        <f>SUM('74_02'!Y24)</f>
        <v>0</v>
      </c>
      <c r="Z188" s="115">
        <f>SUM('74_02'!Z24)</f>
        <v>7323</v>
      </c>
      <c r="AA188" s="115">
        <f>SUM('74_02'!AA24)</f>
        <v>0</v>
      </c>
      <c r="AB188" s="115">
        <f>SUM('74_02'!AB24)</f>
        <v>7323</v>
      </c>
      <c r="AC188" s="115">
        <f>SUM('74_02'!AC24)</f>
        <v>-800</v>
      </c>
      <c r="AD188" s="115">
        <f>SUM('74_02'!AD24)</f>
        <v>6523</v>
      </c>
      <c r="AE188" s="115">
        <f>SUM('74_02'!AE24)</f>
        <v>0</v>
      </c>
      <c r="AF188" s="115">
        <f>SUM('74_02'!AF24)</f>
        <v>6523</v>
      </c>
      <c r="AG188" s="115">
        <f>SUM('74_02'!AG24)</f>
        <v>0</v>
      </c>
      <c r="AH188" s="115">
        <f>SUM('74_02'!AH24)</f>
        <v>6523</v>
      </c>
      <c r="AI188" s="115">
        <f>SUM('74_02'!AI24)</f>
        <v>0</v>
      </c>
      <c r="AJ188" s="115">
        <f>SUM('74_02'!AJ24)</f>
        <v>6523</v>
      </c>
      <c r="AK188" s="115">
        <f>SUM('74_02'!AK24)</f>
        <v>0</v>
      </c>
      <c r="AL188" s="115">
        <f>SUM('74_02'!AL24)</f>
        <v>0</v>
      </c>
      <c r="AM188" s="115">
        <f>SUM('74_02'!AM24)</f>
        <v>0</v>
      </c>
    </row>
    <row r="189" spans="1:39" ht="37.5" customHeight="1" x14ac:dyDescent="0.2">
      <c r="A189" s="61"/>
      <c r="B189" s="58" t="s">
        <v>96</v>
      </c>
      <c r="C189" s="116">
        <f>SUM('74_02'!C25)</f>
        <v>0</v>
      </c>
      <c r="D189" s="116">
        <f>SUM('74_02'!D25)</f>
        <v>0</v>
      </c>
      <c r="E189" s="116">
        <f>SUM('74_02'!E25)</f>
        <v>0</v>
      </c>
      <c r="F189" s="116">
        <f>SUM('74_02'!F25)</f>
        <v>0</v>
      </c>
      <c r="G189" s="116">
        <f>SUM('74_02'!G25)</f>
        <v>0</v>
      </c>
      <c r="H189" s="116">
        <f>SUM('74_02'!H25)</f>
        <v>0</v>
      </c>
      <c r="I189" s="116">
        <f>SUM('74_02'!I25)</f>
        <v>0</v>
      </c>
      <c r="J189" s="116">
        <f>SUM('74_02'!J25)</f>
        <v>0</v>
      </c>
      <c r="K189" s="116">
        <f>SUM('74_02'!K25)</f>
        <v>0</v>
      </c>
      <c r="L189" s="116">
        <f>SUM('74_02'!L25)</f>
        <v>0</v>
      </c>
      <c r="M189" s="116">
        <f>SUM('74_02'!M25)</f>
        <v>0</v>
      </c>
      <c r="N189" s="116">
        <f>SUM('74_02'!N25)</f>
        <v>0</v>
      </c>
      <c r="O189" s="116">
        <f>SUM('74_02'!O25)</f>
        <v>0</v>
      </c>
      <c r="P189" s="116">
        <f>SUM('74_02'!P25)</f>
        <v>0</v>
      </c>
      <c r="Q189" s="116">
        <f>SUM('74_02'!Q25)</f>
        <v>0</v>
      </c>
      <c r="R189" s="116">
        <f>SUM('74_02'!R25)</f>
        <v>0</v>
      </c>
      <c r="S189" s="116">
        <f>SUM('74_02'!S25)</f>
        <v>0</v>
      </c>
      <c r="T189" s="116">
        <f>SUM('74_02'!T25)</f>
        <v>0</v>
      </c>
      <c r="U189" s="116">
        <f>SUM('74_02'!U25)</f>
        <v>0</v>
      </c>
      <c r="V189" s="116">
        <f>SUM('74_02'!V25)</f>
        <v>0</v>
      </c>
      <c r="W189" s="116">
        <f>SUM('74_02'!W25)</f>
        <v>0</v>
      </c>
      <c r="X189" s="116">
        <f>SUM('74_02'!X25)</f>
        <v>0</v>
      </c>
      <c r="Y189" s="116">
        <f>SUM('74_02'!Y25)</f>
        <v>0</v>
      </c>
      <c r="Z189" s="116">
        <f>SUM('74_02'!Z25)</f>
        <v>0</v>
      </c>
      <c r="AA189" s="116">
        <f>SUM('74_02'!AA25)</f>
        <v>0</v>
      </c>
      <c r="AB189" s="116">
        <f>SUM('74_02'!AB25)</f>
        <v>0</v>
      </c>
      <c r="AC189" s="116">
        <f>SUM('74_02'!AC25)</f>
        <v>0</v>
      </c>
      <c r="AD189" s="116">
        <f>SUM('74_02'!AD25)</f>
        <v>0</v>
      </c>
      <c r="AE189" s="116">
        <f>SUM('74_02'!AE25)</f>
        <v>0</v>
      </c>
      <c r="AF189" s="116">
        <f>SUM('74_02'!AF25)</f>
        <v>0</v>
      </c>
      <c r="AG189" s="116">
        <f>SUM('74_02'!AG25)</f>
        <v>0</v>
      </c>
      <c r="AH189" s="116">
        <f>SUM('74_02'!AH25)</f>
        <v>0</v>
      </c>
      <c r="AI189" s="116">
        <f>SUM('74_02'!AI25)</f>
        <v>0</v>
      </c>
      <c r="AJ189" s="116">
        <f>SUM('74_02'!AJ25)</f>
        <v>0</v>
      </c>
      <c r="AK189" s="116">
        <f>SUM('74_02'!AK25)</f>
        <v>0</v>
      </c>
      <c r="AL189" s="116">
        <f>SUM('74_02'!AL25)</f>
        <v>0</v>
      </c>
      <c r="AM189" s="116">
        <f>SUM('74_02'!AM25)</f>
        <v>0</v>
      </c>
    </row>
    <row r="190" spans="1:39" ht="66" customHeight="1" x14ac:dyDescent="0.2">
      <c r="A190" s="142" t="s">
        <v>137</v>
      </c>
      <c r="B190" s="32" t="s">
        <v>138</v>
      </c>
      <c r="C190" s="46">
        <f t="shared" ref="C190:AM190" si="84">SUM(C191+C194)</f>
        <v>6990</v>
      </c>
      <c r="D190" s="46">
        <f t="shared" si="84"/>
        <v>6306</v>
      </c>
      <c r="E190" s="46">
        <f t="shared" si="84"/>
        <v>5172</v>
      </c>
      <c r="F190" s="46">
        <f t="shared" si="84"/>
        <v>3923</v>
      </c>
      <c r="G190" s="46">
        <f t="shared" si="84"/>
        <v>3923</v>
      </c>
      <c r="H190" s="46">
        <f t="shared" si="84"/>
        <v>0</v>
      </c>
      <c r="I190" s="46">
        <f>SUM(I191+I194)</f>
        <v>6990</v>
      </c>
      <c r="J190" s="46">
        <f>SUM(J191+J194)</f>
        <v>0</v>
      </c>
      <c r="K190" s="46">
        <f>SUM(K191+K194)</f>
        <v>6990</v>
      </c>
      <c r="L190" s="46">
        <f t="shared" si="84"/>
        <v>0</v>
      </c>
      <c r="M190" s="46">
        <f t="shared" si="84"/>
        <v>6990</v>
      </c>
      <c r="N190" s="46">
        <f t="shared" si="84"/>
        <v>0</v>
      </c>
      <c r="O190" s="46">
        <f t="shared" si="84"/>
        <v>6990</v>
      </c>
      <c r="P190" s="46">
        <f t="shared" si="84"/>
        <v>-600</v>
      </c>
      <c r="Q190" s="46">
        <f t="shared" si="84"/>
        <v>6390</v>
      </c>
      <c r="R190" s="46">
        <f t="shared" si="84"/>
        <v>0</v>
      </c>
      <c r="S190" s="46">
        <f t="shared" si="84"/>
        <v>6390</v>
      </c>
      <c r="T190" s="46">
        <f t="shared" si="84"/>
        <v>0</v>
      </c>
      <c r="U190" s="46">
        <f t="shared" si="84"/>
        <v>6390</v>
      </c>
      <c r="V190" s="46">
        <f t="shared" si="84"/>
        <v>0</v>
      </c>
      <c r="W190" s="46">
        <f t="shared" si="84"/>
        <v>6390</v>
      </c>
      <c r="X190" s="46">
        <f t="shared" si="84"/>
        <v>0</v>
      </c>
      <c r="Y190" s="46">
        <f t="shared" si="84"/>
        <v>0</v>
      </c>
      <c r="Z190" s="46">
        <f t="shared" si="84"/>
        <v>6390</v>
      </c>
      <c r="AA190" s="46">
        <f t="shared" si="84"/>
        <v>0</v>
      </c>
      <c r="AB190" s="46">
        <f t="shared" si="84"/>
        <v>6390</v>
      </c>
      <c r="AC190" s="46">
        <f t="shared" si="84"/>
        <v>-84</v>
      </c>
      <c r="AD190" s="46">
        <f t="shared" si="84"/>
        <v>6306</v>
      </c>
      <c r="AE190" s="46">
        <f t="shared" si="84"/>
        <v>0</v>
      </c>
      <c r="AF190" s="46">
        <f t="shared" si="84"/>
        <v>6306</v>
      </c>
      <c r="AG190" s="46">
        <f>SUM(AG191+AG194)</f>
        <v>0</v>
      </c>
      <c r="AH190" s="46">
        <f>SUM(AH191+AH194)</f>
        <v>6306</v>
      </c>
      <c r="AI190" s="46">
        <f>SUM(AI191+AI194)</f>
        <v>0</v>
      </c>
      <c r="AJ190" s="46">
        <f>SUM(AJ191+AJ194)</f>
        <v>6306</v>
      </c>
      <c r="AK190" s="46">
        <f t="shared" si="84"/>
        <v>0</v>
      </c>
      <c r="AL190" s="46">
        <f t="shared" si="84"/>
        <v>0</v>
      </c>
      <c r="AM190" s="46">
        <f t="shared" si="84"/>
        <v>0</v>
      </c>
    </row>
    <row r="191" spans="1:39" ht="34.5" customHeight="1" x14ac:dyDescent="0.2">
      <c r="A191" s="142"/>
      <c r="B191" s="143" t="s">
        <v>139</v>
      </c>
      <c r="C191" s="46">
        <f t="shared" ref="C191:AF191" si="85">SUM(C192+C193)</f>
        <v>3160</v>
      </c>
      <c r="D191" s="46">
        <f t="shared" si="85"/>
        <v>3076</v>
      </c>
      <c r="E191" s="46">
        <f t="shared" si="85"/>
        <v>3063</v>
      </c>
      <c r="F191" s="46">
        <f t="shared" si="85"/>
        <v>3160</v>
      </c>
      <c r="G191" s="46">
        <f t="shared" si="85"/>
        <v>3160</v>
      </c>
      <c r="H191" s="46">
        <f t="shared" si="85"/>
        <v>0</v>
      </c>
      <c r="I191" s="46">
        <f>SUM(I192+I193)</f>
        <v>3160</v>
      </c>
      <c r="J191" s="46">
        <f>SUM(J192+J193)</f>
        <v>0</v>
      </c>
      <c r="K191" s="46">
        <f>SUM(K192+K193)</f>
        <v>3160</v>
      </c>
      <c r="L191" s="46">
        <f t="shared" si="85"/>
        <v>0</v>
      </c>
      <c r="M191" s="46">
        <f t="shared" si="85"/>
        <v>3160</v>
      </c>
      <c r="N191" s="46">
        <f t="shared" si="85"/>
        <v>0</v>
      </c>
      <c r="O191" s="46">
        <f t="shared" si="85"/>
        <v>3160</v>
      </c>
      <c r="P191" s="46">
        <f t="shared" si="85"/>
        <v>0</v>
      </c>
      <c r="Q191" s="46">
        <f t="shared" si="85"/>
        <v>3160</v>
      </c>
      <c r="R191" s="46">
        <f t="shared" si="85"/>
        <v>0</v>
      </c>
      <c r="S191" s="46">
        <f t="shared" si="85"/>
        <v>3160</v>
      </c>
      <c r="T191" s="46">
        <f t="shared" si="85"/>
        <v>0</v>
      </c>
      <c r="U191" s="46">
        <f t="shared" si="85"/>
        <v>3160</v>
      </c>
      <c r="V191" s="46">
        <f t="shared" si="85"/>
        <v>0</v>
      </c>
      <c r="W191" s="46">
        <f t="shared" si="85"/>
        <v>3160</v>
      </c>
      <c r="X191" s="46">
        <f t="shared" si="85"/>
        <v>0</v>
      </c>
      <c r="Y191" s="46">
        <f t="shared" si="85"/>
        <v>0</v>
      </c>
      <c r="Z191" s="46">
        <f t="shared" si="85"/>
        <v>3160</v>
      </c>
      <c r="AA191" s="46">
        <f t="shared" si="85"/>
        <v>0</v>
      </c>
      <c r="AB191" s="46">
        <f t="shared" si="85"/>
        <v>3160</v>
      </c>
      <c r="AC191" s="46">
        <f t="shared" si="85"/>
        <v>-84</v>
      </c>
      <c r="AD191" s="46">
        <f t="shared" si="85"/>
        <v>3076</v>
      </c>
      <c r="AE191" s="46">
        <f t="shared" si="85"/>
        <v>0</v>
      </c>
      <c r="AF191" s="46">
        <f t="shared" si="85"/>
        <v>3076</v>
      </c>
      <c r="AG191" s="46">
        <f t="shared" ref="AG191:AM191" si="86">SUM(AG192+AG193)</f>
        <v>0</v>
      </c>
      <c r="AH191" s="46">
        <f t="shared" si="86"/>
        <v>3076</v>
      </c>
      <c r="AI191" s="46">
        <f t="shared" si="86"/>
        <v>0</v>
      </c>
      <c r="AJ191" s="46">
        <f t="shared" si="86"/>
        <v>3076</v>
      </c>
      <c r="AK191" s="46">
        <f t="shared" si="86"/>
        <v>0</v>
      </c>
      <c r="AL191" s="46">
        <f t="shared" si="86"/>
        <v>0</v>
      </c>
      <c r="AM191" s="46">
        <f t="shared" si="86"/>
        <v>0</v>
      </c>
    </row>
    <row r="192" spans="1:39" ht="34.5" customHeight="1" x14ac:dyDescent="0.2">
      <c r="A192" s="142"/>
      <c r="B192" s="61" t="s">
        <v>88</v>
      </c>
      <c r="C192" s="114">
        <f>SUM('80_02'!C19)</f>
        <v>0</v>
      </c>
      <c r="D192" s="114">
        <f>SUM('80_02'!D19)</f>
        <v>0</v>
      </c>
      <c r="E192" s="114">
        <f>SUM('80_02'!E19)</f>
        <v>0</v>
      </c>
      <c r="F192" s="114">
        <f>SUM('80_02'!F19)</f>
        <v>0</v>
      </c>
      <c r="G192" s="114">
        <f>SUM('80_02'!G19)</f>
        <v>0</v>
      </c>
      <c r="H192" s="114">
        <f>SUM('80_02'!H19)</f>
        <v>0</v>
      </c>
      <c r="I192" s="114">
        <f>SUM('80_02'!I19)</f>
        <v>0</v>
      </c>
      <c r="J192" s="114">
        <f>SUM('80_02'!J19)</f>
        <v>0</v>
      </c>
      <c r="K192" s="114">
        <f>SUM('80_02'!K19)</f>
        <v>0</v>
      </c>
      <c r="L192" s="114">
        <f>SUM('80_02'!L19)</f>
        <v>0</v>
      </c>
      <c r="M192" s="114">
        <f>SUM('80_02'!M19)</f>
        <v>0</v>
      </c>
      <c r="N192" s="114">
        <f>SUM('80_02'!N19)</f>
        <v>0</v>
      </c>
      <c r="O192" s="114">
        <f>SUM('80_02'!O19)</f>
        <v>0</v>
      </c>
      <c r="P192" s="114">
        <f>SUM('80_02'!P19)</f>
        <v>0</v>
      </c>
      <c r="Q192" s="114">
        <f>SUM('80_02'!Q19)</f>
        <v>0</v>
      </c>
      <c r="R192" s="114">
        <f>SUM('80_02'!R19)</f>
        <v>0</v>
      </c>
      <c r="S192" s="114">
        <f>SUM('80_02'!S19)</f>
        <v>0</v>
      </c>
      <c r="T192" s="114">
        <f>SUM('80_02'!T19)</f>
        <v>0</v>
      </c>
      <c r="U192" s="114">
        <f>SUM('80_02'!U19)</f>
        <v>0</v>
      </c>
      <c r="V192" s="114">
        <f>SUM('80_02'!V19)</f>
        <v>0</v>
      </c>
      <c r="W192" s="114">
        <f>SUM('80_02'!W19)</f>
        <v>0</v>
      </c>
      <c r="X192" s="114">
        <f>SUM('80_02'!X19)</f>
        <v>0</v>
      </c>
      <c r="Y192" s="114">
        <f>SUM('80_02'!Y19)</f>
        <v>0</v>
      </c>
      <c r="Z192" s="114">
        <f>SUM('80_02'!Z19)</f>
        <v>0</v>
      </c>
      <c r="AA192" s="114">
        <f>SUM('80_02'!AA19)</f>
        <v>0</v>
      </c>
      <c r="AB192" s="114">
        <f>SUM('80_02'!AB19)</f>
        <v>0</v>
      </c>
      <c r="AC192" s="114">
        <f>SUM('80_02'!AC19)</f>
        <v>0</v>
      </c>
      <c r="AD192" s="114">
        <f>SUM('80_02'!AD19)</f>
        <v>0</v>
      </c>
      <c r="AE192" s="114">
        <f>SUM('80_02'!AE19)</f>
        <v>0</v>
      </c>
      <c r="AF192" s="114">
        <f>SUM('80_02'!AF19)</f>
        <v>0</v>
      </c>
      <c r="AG192" s="114">
        <f>SUM('80_02'!AG19)</f>
        <v>0</v>
      </c>
      <c r="AH192" s="114">
        <f>SUM('80_02'!AH19)</f>
        <v>0</v>
      </c>
      <c r="AI192" s="114">
        <f>SUM('80_02'!AI19)</f>
        <v>0</v>
      </c>
      <c r="AJ192" s="114">
        <f>SUM('80_02'!AJ19)</f>
        <v>0</v>
      </c>
      <c r="AK192" s="114">
        <f>SUM('80_02'!AK19)</f>
        <v>0</v>
      </c>
      <c r="AL192" s="114">
        <f>SUM('80_02'!AL19)</f>
        <v>0</v>
      </c>
      <c r="AM192" s="114">
        <f>SUM('80_02'!AM19)</f>
        <v>0</v>
      </c>
    </row>
    <row r="193" spans="1:39" ht="34.5" customHeight="1" x14ac:dyDescent="0.2">
      <c r="A193" s="142"/>
      <c r="B193" s="106" t="s">
        <v>126</v>
      </c>
      <c r="C193" s="114">
        <f>SUM('80_02'!C20)</f>
        <v>3160</v>
      </c>
      <c r="D193" s="114">
        <f>SUM('80_02'!D20)</f>
        <v>3076</v>
      </c>
      <c r="E193" s="114">
        <f>SUM('80_02'!E20)</f>
        <v>3063</v>
      </c>
      <c r="F193" s="114">
        <f>SUM('80_02'!F20)</f>
        <v>3160</v>
      </c>
      <c r="G193" s="114">
        <f>SUM('80_02'!G20)</f>
        <v>3160</v>
      </c>
      <c r="H193" s="114">
        <f>SUM('80_02'!H20)</f>
        <v>0</v>
      </c>
      <c r="I193" s="114">
        <f>SUM('80_02'!I20)</f>
        <v>3160</v>
      </c>
      <c r="J193" s="114">
        <f>SUM('80_02'!J20)</f>
        <v>0</v>
      </c>
      <c r="K193" s="114">
        <f>SUM('80_02'!K20)</f>
        <v>3160</v>
      </c>
      <c r="L193" s="114">
        <f>SUM('80_02'!L20)</f>
        <v>0</v>
      </c>
      <c r="M193" s="114">
        <f>SUM('80_02'!M20)</f>
        <v>3160</v>
      </c>
      <c r="N193" s="114">
        <f>SUM('80_02'!N20)</f>
        <v>0</v>
      </c>
      <c r="O193" s="114">
        <f>SUM('80_02'!O20)</f>
        <v>3160</v>
      </c>
      <c r="P193" s="114">
        <f>SUM('80_02'!P20)</f>
        <v>0</v>
      </c>
      <c r="Q193" s="114">
        <f>SUM('80_02'!Q20)</f>
        <v>3160</v>
      </c>
      <c r="R193" s="114">
        <f>SUM('80_02'!R20)</f>
        <v>0</v>
      </c>
      <c r="S193" s="114">
        <f>SUM('80_02'!S20)</f>
        <v>3160</v>
      </c>
      <c r="T193" s="114">
        <f>SUM('80_02'!T20)</f>
        <v>0</v>
      </c>
      <c r="U193" s="114">
        <f>SUM('80_02'!U20)</f>
        <v>3160</v>
      </c>
      <c r="V193" s="114">
        <f>SUM('80_02'!V20)</f>
        <v>0</v>
      </c>
      <c r="W193" s="114">
        <f>SUM('80_02'!W20)</f>
        <v>3160</v>
      </c>
      <c r="X193" s="114">
        <f>SUM('80_02'!X20)</f>
        <v>0</v>
      </c>
      <c r="Y193" s="114">
        <f>SUM('80_02'!Y20)</f>
        <v>0</v>
      </c>
      <c r="Z193" s="114">
        <f>SUM('80_02'!Z20)</f>
        <v>3160</v>
      </c>
      <c r="AA193" s="114">
        <f>SUM('80_02'!AA20)</f>
        <v>0</v>
      </c>
      <c r="AB193" s="114">
        <f>SUM('80_02'!AB20)</f>
        <v>3160</v>
      </c>
      <c r="AC193" s="114">
        <f>SUM('80_02'!AC20)</f>
        <v>-84</v>
      </c>
      <c r="AD193" s="114">
        <f>SUM('80_02'!AD20)</f>
        <v>3076</v>
      </c>
      <c r="AE193" s="114">
        <f>SUM('80_02'!AE20)</f>
        <v>0</v>
      </c>
      <c r="AF193" s="114">
        <f>SUM('80_02'!AF20)</f>
        <v>3076</v>
      </c>
      <c r="AG193" s="114">
        <f>SUM('80_02'!AG20)</f>
        <v>0</v>
      </c>
      <c r="AH193" s="114">
        <f>SUM('80_02'!AH20)</f>
        <v>3076</v>
      </c>
      <c r="AI193" s="114">
        <f>SUM('80_02'!AI20)</f>
        <v>0</v>
      </c>
      <c r="AJ193" s="114">
        <f>SUM('80_02'!AJ20)</f>
        <v>3076</v>
      </c>
      <c r="AK193" s="114">
        <f>SUM('80_02'!AK20)</f>
        <v>0</v>
      </c>
      <c r="AL193" s="114">
        <f>SUM('80_02'!AL20)</f>
        <v>0</v>
      </c>
      <c r="AM193" s="114">
        <f>SUM('80_02'!AM20)</f>
        <v>0</v>
      </c>
    </row>
    <row r="194" spans="1:39" ht="34.5" customHeight="1" x14ac:dyDescent="0.2">
      <c r="A194" s="142"/>
      <c r="B194" s="107" t="s">
        <v>105</v>
      </c>
      <c r="C194" s="47">
        <f t="shared" ref="C194:AF194" si="87">SUM(C195+C196)</f>
        <v>3830</v>
      </c>
      <c r="D194" s="47">
        <f t="shared" si="87"/>
        <v>3230</v>
      </c>
      <c r="E194" s="47">
        <f t="shared" si="87"/>
        <v>2109</v>
      </c>
      <c r="F194" s="47">
        <f t="shared" si="87"/>
        <v>763</v>
      </c>
      <c r="G194" s="47">
        <f t="shared" si="87"/>
        <v>763</v>
      </c>
      <c r="H194" s="47">
        <f t="shared" si="87"/>
        <v>0</v>
      </c>
      <c r="I194" s="47">
        <f>SUM(I195+I196)</f>
        <v>3830</v>
      </c>
      <c r="J194" s="47">
        <f>SUM(J195+J196)</f>
        <v>0</v>
      </c>
      <c r="K194" s="47">
        <f>SUM(K195+K196)</f>
        <v>3830</v>
      </c>
      <c r="L194" s="47">
        <f t="shared" si="87"/>
        <v>0</v>
      </c>
      <c r="M194" s="47">
        <f t="shared" si="87"/>
        <v>3830</v>
      </c>
      <c r="N194" s="47">
        <f t="shared" si="87"/>
        <v>0</v>
      </c>
      <c r="O194" s="47">
        <f t="shared" si="87"/>
        <v>3830</v>
      </c>
      <c r="P194" s="47">
        <f t="shared" si="87"/>
        <v>-600</v>
      </c>
      <c r="Q194" s="47">
        <f t="shared" si="87"/>
        <v>3230</v>
      </c>
      <c r="R194" s="47">
        <f t="shared" si="87"/>
        <v>0</v>
      </c>
      <c r="S194" s="47">
        <f t="shared" si="87"/>
        <v>3230</v>
      </c>
      <c r="T194" s="47">
        <f t="shared" si="87"/>
        <v>0</v>
      </c>
      <c r="U194" s="47">
        <f t="shared" si="87"/>
        <v>3230</v>
      </c>
      <c r="V194" s="47">
        <f t="shared" si="87"/>
        <v>0</v>
      </c>
      <c r="W194" s="47">
        <f t="shared" si="87"/>
        <v>3230</v>
      </c>
      <c r="X194" s="47">
        <f t="shared" si="87"/>
        <v>0</v>
      </c>
      <c r="Y194" s="47">
        <f t="shared" si="87"/>
        <v>0</v>
      </c>
      <c r="Z194" s="47">
        <f t="shared" si="87"/>
        <v>3230</v>
      </c>
      <c r="AA194" s="47">
        <f t="shared" si="87"/>
        <v>0</v>
      </c>
      <c r="AB194" s="47">
        <f t="shared" si="87"/>
        <v>3230</v>
      </c>
      <c r="AC194" s="47">
        <f t="shared" si="87"/>
        <v>0</v>
      </c>
      <c r="AD194" s="47">
        <f t="shared" si="87"/>
        <v>3230</v>
      </c>
      <c r="AE194" s="47">
        <f t="shared" si="87"/>
        <v>0</v>
      </c>
      <c r="AF194" s="47">
        <f t="shared" si="87"/>
        <v>3230</v>
      </c>
      <c r="AG194" s="47">
        <f t="shared" ref="AG194:AM194" si="88">SUM(AG195+AG196)</f>
        <v>0</v>
      </c>
      <c r="AH194" s="47">
        <f t="shared" si="88"/>
        <v>3230</v>
      </c>
      <c r="AI194" s="47">
        <f t="shared" si="88"/>
        <v>0</v>
      </c>
      <c r="AJ194" s="47">
        <f t="shared" si="88"/>
        <v>3230</v>
      </c>
      <c r="AK194" s="47">
        <f t="shared" si="88"/>
        <v>0</v>
      </c>
      <c r="AL194" s="47">
        <f t="shared" si="88"/>
        <v>0</v>
      </c>
      <c r="AM194" s="47">
        <f t="shared" si="88"/>
        <v>0</v>
      </c>
    </row>
    <row r="195" spans="1:39" ht="34.5" customHeight="1" x14ac:dyDescent="0.2">
      <c r="A195" s="61"/>
      <c r="B195" s="106" t="s">
        <v>106</v>
      </c>
      <c r="C195" s="135">
        <f>SUM('80_02'!C22)</f>
        <v>3830</v>
      </c>
      <c r="D195" s="135">
        <f>SUM('80_02'!D22)</f>
        <v>3230</v>
      </c>
      <c r="E195" s="135">
        <f>SUM('80_02'!E22)</f>
        <v>2109</v>
      </c>
      <c r="F195" s="135">
        <f>SUM('80_02'!F22)</f>
        <v>763</v>
      </c>
      <c r="G195" s="135">
        <f>SUM('80_02'!G22)</f>
        <v>763</v>
      </c>
      <c r="H195" s="135">
        <f>SUM('80_02'!H22)</f>
        <v>0</v>
      </c>
      <c r="I195" s="135">
        <f>SUM('80_02'!I22)</f>
        <v>3830</v>
      </c>
      <c r="J195" s="135">
        <f>SUM('80_02'!J22)</f>
        <v>0</v>
      </c>
      <c r="K195" s="135">
        <f>SUM('80_02'!K22)</f>
        <v>3830</v>
      </c>
      <c r="L195" s="135">
        <f>SUM('80_02'!L22)</f>
        <v>0</v>
      </c>
      <c r="M195" s="135">
        <f>SUM('80_02'!M22)</f>
        <v>3830</v>
      </c>
      <c r="N195" s="135">
        <f>SUM('80_02'!N22)</f>
        <v>0</v>
      </c>
      <c r="O195" s="135">
        <f>SUM('80_02'!O22)</f>
        <v>3830</v>
      </c>
      <c r="P195" s="135">
        <f>SUM('80_02'!P22)</f>
        <v>-600</v>
      </c>
      <c r="Q195" s="135">
        <f>SUM('80_02'!Q22)</f>
        <v>3230</v>
      </c>
      <c r="R195" s="135">
        <f>SUM('80_02'!R22)</f>
        <v>0</v>
      </c>
      <c r="S195" s="135">
        <f>SUM('80_02'!S22)</f>
        <v>3230</v>
      </c>
      <c r="T195" s="135">
        <f>SUM('80_02'!T22)</f>
        <v>0</v>
      </c>
      <c r="U195" s="135">
        <f>SUM('80_02'!U22)</f>
        <v>3230</v>
      </c>
      <c r="V195" s="135">
        <f>SUM('80_02'!V22)</f>
        <v>0</v>
      </c>
      <c r="W195" s="135">
        <f>SUM('80_02'!W22)</f>
        <v>3230</v>
      </c>
      <c r="X195" s="135">
        <f>SUM('80_02'!X22)</f>
        <v>0</v>
      </c>
      <c r="Y195" s="135">
        <f>SUM('80_02'!Y22)</f>
        <v>0</v>
      </c>
      <c r="Z195" s="135">
        <f>SUM('80_02'!Z22)</f>
        <v>3230</v>
      </c>
      <c r="AA195" s="135">
        <f>SUM('80_02'!AA22)</f>
        <v>0</v>
      </c>
      <c r="AB195" s="135">
        <f>SUM('80_02'!AB22)</f>
        <v>3230</v>
      </c>
      <c r="AC195" s="135">
        <f>SUM('80_02'!AC22)</f>
        <v>0</v>
      </c>
      <c r="AD195" s="135">
        <f>SUM('80_02'!AD22)</f>
        <v>3230</v>
      </c>
      <c r="AE195" s="135">
        <f>SUM('80_02'!AE22)</f>
        <v>0</v>
      </c>
      <c r="AF195" s="135">
        <f>SUM('80_02'!AF22)</f>
        <v>3230</v>
      </c>
      <c r="AG195" s="135">
        <f>SUM('80_02'!AG22)</f>
        <v>0</v>
      </c>
      <c r="AH195" s="135">
        <f>SUM('80_02'!AH22)</f>
        <v>3230</v>
      </c>
      <c r="AI195" s="135">
        <f>SUM('80_02'!AI22)</f>
        <v>0</v>
      </c>
      <c r="AJ195" s="135">
        <f>SUM('80_02'!AJ22)</f>
        <v>3230</v>
      </c>
      <c r="AK195" s="135">
        <f>SUM('80_02'!AK22)</f>
        <v>0</v>
      </c>
      <c r="AL195" s="135">
        <f>SUM('80_02'!AL22)</f>
        <v>0</v>
      </c>
      <c r="AM195" s="135">
        <f>SUM('80_02'!AM22)</f>
        <v>0</v>
      </c>
    </row>
    <row r="196" spans="1:39" ht="34.5" customHeight="1" x14ac:dyDescent="0.2">
      <c r="A196" s="61"/>
      <c r="B196" s="61" t="s">
        <v>101</v>
      </c>
      <c r="C196" s="135">
        <f>SUM('80_02'!C23)</f>
        <v>0</v>
      </c>
      <c r="D196" s="135">
        <f>SUM('80_02'!D23)</f>
        <v>0</v>
      </c>
      <c r="E196" s="135">
        <f>SUM('80_02'!E23)</f>
        <v>0</v>
      </c>
      <c r="F196" s="135">
        <f>SUM('80_02'!F23)</f>
        <v>0</v>
      </c>
      <c r="G196" s="135">
        <f>SUM('80_02'!G23)</f>
        <v>0</v>
      </c>
      <c r="H196" s="135">
        <f>SUM('80_02'!H23)</f>
        <v>0</v>
      </c>
      <c r="I196" s="135">
        <f>SUM('80_02'!I23)</f>
        <v>0</v>
      </c>
      <c r="J196" s="135">
        <f>SUM('80_02'!J23)</f>
        <v>0</v>
      </c>
      <c r="K196" s="135">
        <f>SUM('80_02'!K23)</f>
        <v>0</v>
      </c>
      <c r="L196" s="135">
        <f>SUM('80_02'!L23)</f>
        <v>0</v>
      </c>
      <c r="M196" s="135">
        <f>SUM('80_02'!M23)</f>
        <v>0</v>
      </c>
      <c r="N196" s="135">
        <f>SUM('80_02'!N23)</f>
        <v>0</v>
      </c>
      <c r="O196" s="135">
        <f>SUM('80_02'!O23)</f>
        <v>0</v>
      </c>
      <c r="P196" s="135">
        <f>SUM('80_02'!P23)</f>
        <v>0</v>
      </c>
      <c r="Q196" s="135">
        <f>SUM('80_02'!Q23)</f>
        <v>0</v>
      </c>
      <c r="R196" s="135">
        <f>SUM('80_02'!R23)</f>
        <v>0</v>
      </c>
      <c r="S196" s="135">
        <f>SUM('80_02'!S23)</f>
        <v>0</v>
      </c>
      <c r="T196" s="135">
        <f>SUM('80_02'!T23)</f>
        <v>0</v>
      </c>
      <c r="U196" s="135">
        <f>SUM('80_02'!U23)</f>
        <v>0</v>
      </c>
      <c r="V196" s="135">
        <f>SUM('80_02'!V23)</f>
        <v>0</v>
      </c>
      <c r="W196" s="135">
        <f>SUM('80_02'!W23)</f>
        <v>0</v>
      </c>
      <c r="X196" s="135">
        <f>SUM('80_02'!X23)</f>
        <v>0</v>
      </c>
      <c r="Y196" s="135">
        <f>SUM('80_02'!Y23)</f>
        <v>0</v>
      </c>
      <c r="Z196" s="135">
        <f>SUM('80_02'!Z23)</f>
        <v>0</v>
      </c>
      <c r="AA196" s="135">
        <f>SUM('80_02'!AA23)</f>
        <v>0</v>
      </c>
      <c r="AB196" s="135">
        <f>SUM('80_02'!AB23)</f>
        <v>0</v>
      </c>
      <c r="AC196" s="135">
        <f>SUM('80_02'!AC23)</f>
        <v>0</v>
      </c>
      <c r="AD196" s="135">
        <f>SUM('80_02'!AD23)</f>
        <v>0</v>
      </c>
      <c r="AE196" s="135">
        <f>SUM('80_02'!AE23)</f>
        <v>0</v>
      </c>
      <c r="AF196" s="135">
        <f>SUM('80_02'!AF23)</f>
        <v>0</v>
      </c>
      <c r="AG196" s="135">
        <f>SUM('80_02'!AG23)</f>
        <v>0</v>
      </c>
      <c r="AH196" s="135">
        <f>SUM('80_02'!AH23)</f>
        <v>0</v>
      </c>
      <c r="AI196" s="135">
        <f>SUM('80_02'!AI23)</f>
        <v>0</v>
      </c>
      <c r="AJ196" s="135">
        <f>SUM('80_02'!AJ23)</f>
        <v>0</v>
      </c>
      <c r="AK196" s="135">
        <f>SUM('80_02'!AK23)</f>
        <v>0</v>
      </c>
      <c r="AL196" s="135">
        <f>SUM('80_02'!AL23)</f>
        <v>0</v>
      </c>
      <c r="AM196" s="135">
        <f>SUM('80_02'!AM23)</f>
        <v>0</v>
      </c>
    </row>
    <row r="197" spans="1:39" ht="39.75" customHeight="1" x14ac:dyDescent="0.2">
      <c r="A197" s="142" t="s">
        <v>140</v>
      </c>
      <c r="B197" s="89" t="s">
        <v>141</v>
      </c>
      <c r="C197" s="33">
        <f t="shared" ref="C197:AM197" si="89">SUM(C198+C204)</f>
        <v>14500</v>
      </c>
      <c r="D197" s="33">
        <f t="shared" si="89"/>
        <v>14500</v>
      </c>
      <c r="E197" s="33">
        <f t="shared" si="89"/>
        <v>14500</v>
      </c>
      <c r="F197" s="33">
        <f t="shared" si="89"/>
        <v>18509</v>
      </c>
      <c r="G197" s="33">
        <f t="shared" si="89"/>
        <v>14500</v>
      </c>
      <c r="H197" s="33">
        <f t="shared" si="89"/>
        <v>0</v>
      </c>
      <c r="I197" s="33">
        <f t="shared" si="89"/>
        <v>14500</v>
      </c>
      <c r="J197" s="33">
        <f t="shared" si="89"/>
        <v>0</v>
      </c>
      <c r="K197" s="33">
        <f t="shared" si="89"/>
        <v>14500</v>
      </c>
      <c r="L197" s="33">
        <f t="shared" si="89"/>
        <v>0</v>
      </c>
      <c r="M197" s="33">
        <f t="shared" si="89"/>
        <v>14500</v>
      </c>
      <c r="N197" s="33">
        <f t="shared" si="89"/>
        <v>0</v>
      </c>
      <c r="O197" s="33">
        <f t="shared" si="89"/>
        <v>14500</v>
      </c>
      <c r="P197" s="33">
        <f t="shared" si="89"/>
        <v>0</v>
      </c>
      <c r="Q197" s="33">
        <f t="shared" si="89"/>
        <v>14500</v>
      </c>
      <c r="R197" s="33">
        <f t="shared" si="89"/>
        <v>0</v>
      </c>
      <c r="S197" s="33">
        <f t="shared" si="89"/>
        <v>14500</v>
      </c>
      <c r="T197" s="33">
        <f t="shared" si="89"/>
        <v>0</v>
      </c>
      <c r="U197" s="33">
        <f t="shared" si="89"/>
        <v>14500</v>
      </c>
      <c r="V197" s="33">
        <f t="shared" si="89"/>
        <v>0</v>
      </c>
      <c r="W197" s="33">
        <f t="shared" si="89"/>
        <v>14500</v>
      </c>
      <c r="X197" s="33">
        <f t="shared" si="89"/>
        <v>0</v>
      </c>
      <c r="Y197" s="33">
        <f t="shared" si="89"/>
        <v>0</v>
      </c>
      <c r="Z197" s="33">
        <f t="shared" si="89"/>
        <v>14500</v>
      </c>
      <c r="AA197" s="33">
        <f t="shared" si="89"/>
        <v>0</v>
      </c>
      <c r="AB197" s="33">
        <f t="shared" si="89"/>
        <v>14500</v>
      </c>
      <c r="AC197" s="33">
        <f t="shared" si="89"/>
        <v>0</v>
      </c>
      <c r="AD197" s="33">
        <f t="shared" si="89"/>
        <v>14500</v>
      </c>
      <c r="AE197" s="33">
        <f t="shared" si="89"/>
        <v>0</v>
      </c>
      <c r="AF197" s="33">
        <f t="shared" si="89"/>
        <v>14500</v>
      </c>
      <c r="AG197" s="33">
        <f t="shared" si="89"/>
        <v>0</v>
      </c>
      <c r="AH197" s="33">
        <f t="shared" si="89"/>
        <v>14500</v>
      </c>
      <c r="AI197" s="33">
        <f t="shared" si="89"/>
        <v>0</v>
      </c>
      <c r="AJ197" s="33">
        <f t="shared" si="89"/>
        <v>14500</v>
      </c>
      <c r="AK197" s="33">
        <f t="shared" si="89"/>
        <v>0</v>
      </c>
      <c r="AL197" s="33">
        <f t="shared" si="89"/>
        <v>0</v>
      </c>
      <c r="AM197" s="33">
        <f t="shared" si="89"/>
        <v>0</v>
      </c>
    </row>
    <row r="198" spans="1:39" ht="37.5" customHeight="1" x14ac:dyDescent="0.2">
      <c r="A198" s="142"/>
      <c r="B198" s="62" t="s">
        <v>37</v>
      </c>
      <c r="C198" s="144">
        <f>SUM(C199+C200+C203)</f>
        <v>14500</v>
      </c>
      <c r="D198" s="144">
        <f t="shared" ref="D198:AM198" si="90">SUM(D199+D200+D203)</f>
        <v>14500</v>
      </c>
      <c r="E198" s="144">
        <f t="shared" si="90"/>
        <v>14500</v>
      </c>
      <c r="F198" s="144">
        <f t="shared" si="90"/>
        <v>18509</v>
      </c>
      <c r="G198" s="144">
        <f t="shared" si="90"/>
        <v>14500</v>
      </c>
      <c r="H198" s="144">
        <f t="shared" si="90"/>
        <v>0</v>
      </c>
      <c r="I198" s="144">
        <f t="shared" si="90"/>
        <v>14500</v>
      </c>
      <c r="J198" s="144">
        <f t="shared" si="90"/>
        <v>0</v>
      </c>
      <c r="K198" s="144">
        <f t="shared" si="90"/>
        <v>14500</v>
      </c>
      <c r="L198" s="144">
        <f t="shared" si="90"/>
        <v>0</v>
      </c>
      <c r="M198" s="144">
        <f t="shared" si="90"/>
        <v>14500</v>
      </c>
      <c r="N198" s="144">
        <f t="shared" si="90"/>
        <v>0</v>
      </c>
      <c r="O198" s="144">
        <f t="shared" si="90"/>
        <v>14500</v>
      </c>
      <c r="P198" s="144">
        <f t="shared" si="90"/>
        <v>0</v>
      </c>
      <c r="Q198" s="144">
        <f t="shared" si="90"/>
        <v>14500</v>
      </c>
      <c r="R198" s="144">
        <f t="shared" si="90"/>
        <v>0</v>
      </c>
      <c r="S198" s="144">
        <f t="shared" si="90"/>
        <v>14500</v>
      </c>
      <c r="T198" s="144">
        <f t="shared" si="90"/>
        <v>0</v>
      </c>
      <c r="U198" s="144">
        <f t="shared" si="90"/>
        <v>14500</v>
      </c>
      <c r="V198" s="144">
        <f t="shared" si="90"/>
        <v>0</v>
      </c>
      <c r="W198" s="144">
        <f t="shared" si="90"/>
        <v>14500</v>
      </c>
      <c r="X198" s="144">
        <f t="shared" si="90"/>
        <v>0</v>
      </c>
      <c r="Y198" s="144">
        <f t="shared" si="90"/>
        <v>0</v>
      </c>
      <c r="Z198" s="144">
        <f t="shared" si="90"/>
        <v>14500</v>
      </c>
      <c r="AA198" s="144">
        <f t="shared" si="90"/>
        <v>0</v>
      </c>
      <c r="AB198" s="144">
        <f t="shared" si="90"/>
        <v>14500</v>
      </c>
      <c r="AC198" s="144">
        <f t="shared" si="90"/>
        <v>0</v>
      </c>
      <c r="AD198" s="144">
        <f t="shared" si="90"/>
        <v>14500</v>
      </c>
      <c r="AE198" s="144">
        <f t="shared" si="90"/>
        <v>0</v>
      </c>
      <c r="AF198" s="144">
        <f t="shared" si="90"/>
        <v>14500</v>
      </c>
      <c r="AG198" s="144">
        <f t="shared" si="90"/>
        <v>0</v>
      </c>
      <c r="AH198" s="144">
        <f t="shared" si="90"/>
        <v>14500</v>
      </c>
      <c r="AI198" s="144">
        <f t="shared" si="90"/>
        <v>0</v>
      </c>
      <c r="AJ198" s="144">
        <f t="shared" si="90"/>
        <v>14500</v>
      </c>
      <c r="AK198" s="144">
        <f t="shared" si="90"/>
        <v>0</v>
      </c>
      <c r="AL198" s="144">
        <f t="shared" si="90"/>
        <v>0</v>
      </c>
      <c r="AM198" s="144">
        <f t="shared" si="90"/>
        <v>0</v>
      </c>
    </row>
    <row r="199" spans="1:39" ht="37.5" customHeight="1" x14ac:dyDescent="0.2">
      <c r="A199" s="142"/>
      <c r="B199" s="61" t="s">
        <v>88</v>
      </c>
      <c r="C199" s="145">
        <f>SUM('81_02'!C19)</f>
        <v>0</v>
      </c>
      <c r="D199" s="145">
        <f>SUM('81_02'!D19)</f>
        <v>0</v>
      </c>
      <c r="E199" s="145">
        <f>SUM('81_02'!E19)</f>
        <v>0</v>
      </c>
      <c r="F199" s="145">
        <f>SUM('81_02'!F19)</f>
        <v>1721</v>
      </c>
      <c r="G199" s="145">
        <f>SUM('81_02'!G19)</f>
        <v>0</v>
      </c>
      <c r="H199" s="145">
        <f>SUM('81_02'!H19)</f>
        <v>0</v>
      </c>
      <c r="I199" s="145">
        <f>SUM('81_02'!I19)</f>
        <v>0</v>
      </c>
      <c r="J199" s="145">
        <f>SUM('81_02'!J19)</f>
        <v>0</v>
      </c>
      <c r="K199" s="145">
        <f>SUM('81_02'!K19)</f>
        <v>0</v>
      </c>
      <c r="L199" s="145">
        <f>SUM('81_02'!L19)</f>
        <v>0</v>
      </c>
      <c r="M199" s="145">
        <f>SUM('81_02'!M19)</f>
        <v>0</v>
      </c>
      <c r="N199" s="145">
        <f>SUM('81_02'!N19)</f>
        <v>0</v>
      </c>
      <c r="O199" s="145">
        <f>SUM('81_02'!O19)</f>
        <v>0</v>
      </c>
      <c r="P199" s="145">
        <f>SUM('81_02'!P19)</f>
        <v>0</v>
      </c>
      <c r="Q199" s="145">
        <f>SUM('81_02'!Q19)</f>
        <v>0</v>
      </c>
      <c r="R199" s="145">
        <f>SUM('81_02'!R19)</f>
        <v>0</v>
      </c>
      <c r="S199" s="145">
        <f>SUM('81_02'!S19)</f>
        <v>0</v>
      </c>
      <c r="T199" s="145">
        <f>SUM('81_02'!T19)</f>
        <v>0</v>
      </c>
      <c r="U199" s="145">
        <f>SUM('81_02'!U19)</f>
        <v>0</v>
      </c>
      <c r="V199" s="145">
        <f>SUM('81_02'!V19)</f>
        <v>0</v>
      </c>
      <c r="W199" s="145">
        <f>SUM('81_02'!W19)</f>
        <v>0</v>
      </c>
      <c r="X199" s="145">
        <f>SUM('81_02'!X19)</f>
        <v>0</v>
      </c>
      <c r="Y199" s="145">
        <f>SUM('81_02'!Y19)</f>
        <v>0</v>
      </c>
      <c r="Z199" s="145">
        <f>SUM('81_02'!Z19)</f>
        <v>0</v>
      </c>
      <c r="AA199" s="145">
        <f>SUM('81_02'!AA19)</f>
        <v>0</v>
      </c>
      <c r="AB199" s="145">
        <f>SUM('81_02'!AB19)</f>
        <v>0</v>
      </c>
      <c r="AC199" s="145">
        <f>SUM('81_02'!AC19)</f>
        <v>0</v>
      </c>
      <c r="AD199" s="145">
        <f>SUM('81_02'!AD19)</f>
        <v>0</v>
      </c>
      <c r="AE199" s="145">
        <f>SUM('81_02'!AE19)</f>
        <v>0</v>
      </c>
      <c r="AF199" s="145">
        <f>SUM('81_02'!AF19)</f>
        <v>0</v>
      </c>
      <c r="AG199" s="145">
        <f>SUM('81_02'!AG19)</f>
        <v>0</v>
      </c>
      <c r="AH199" s="145">
        <f>SUM('81_02'!AH19)</f>
        <v>0</v>
      </c>
      <c r="AI199" s="145">
        <f>SUM('81_02'!AI19)</f>
        <v>0</v>
      </c>
      <c r="AJ199" s="145">
        <f>SUM('81_02'!AJ19)</f>
        <v>0</v>
      </c>
      <c r="AK199" s="145">
        <f>SUM('81_02'!AK19)</f>
        <v>0</v>
      </c>
      <c r="AL199" s="145">
        <f>SUM('81_02'!AL19)</f>
        <v>0</v>
      </c>
      <c r="AM199" s="145">
        <f>SUM('81_02'!AM19)</f>
        <v>0</v>
      </c>
    </row>
    <row r="200" spans="1:39" ht="37.5" customHeight="1" x14ac:dyDescent="0.2">
      <c r="A200" s="61"/>
      <c r="B200" s="130" t="s">
        <v>142</v>
      </c>
      <c r="C200" s="114">
        <f t="shared" ref="C200:AM200" si="91">SUM(C201+C202)</f>
        <v>14500</v>
      </c>
      <c r="D200" s="114">
        <f t="shared" si="91"/>
        <v>14500</v>
      </c>
      <c r="E200" s="114">
        <f t="shared" si="91"/>
        <v>14500</v>
      </c>
      <c r="F200" s="114">
        <f t="shared" si="91"/>
        <v>16788</v>
      </c>
      <c r="G200" s="114">
        <f t="shared" si="91"/>
        <v>14500</v>
      </c>
      <c r="H200" s="114">
        <f t="shared" si="91"/>
        <v>0</v>
      </c>
      <c r="I200" s="114">
        <f t="shared" si="91"/>
        <v>14500</v>
      </c>
      <c r="J200" s="114">
        <f t="shared" si="91"/>
        <v>0</v>
      </c>
      <c r="K200" s="114">
        <f t="shared" si="91"/>
        <v>14500</v>
      </c>
      <c r="L200" s="114">
        <f t="shared" si="91"/>
        <v>0</v>
      </c>
      <c r="M200" s="114">
        <f t="shared" si="91"/>
        <v>14500</v>
      </c>
      <c r="N200" s="114">
        <f t="shared" si="91"/>
        <v>0</v>
      </c>
      <c r="O200" s="114">
        <f t="shared" si="91"/>
        <v>14500</v>
      </c>
      <c r="P200" s="114">
        <f t="shared" si="91"/>
        <v>0</v>
      </c>
      <c r="Q200" s="114">
        <f t="shared" si="91"/>
        <v>14500</v>
      </c>
      <c r="R200" s="114">
        <f t="shared" si="91"/>
        <v>0</v>
      </c>
      <c r="S200" s="114">
        <f t="shared" si="91"/>
        <v>14500</v>
      </c>
      <c r="T200" s="114">
        <f t="shared" si="91"/>
        <v>0</v>
      </c>
      <c r="U200" s="114">
        <f t="shared" si="91"/>
        <v>14500</v>
      </c>
      <c r="V200" s="114">
        <f t="shared" si="91"/>
        <v>0</v>
      </c>
      <c r="W200" s="114">
        <f t="shared" si="91"/>
        <v>14500</v>
      </c>
      <c r="X200" s="114">
        <f t="shared" si="91"/>
        <v>0</v>
      </c>
      <c r="Y200" s="114">
        <f t="shared" si="91"/>
        <v>0</v>
      </c>
      <c r="Z200" s="114">
        <f t="shared" si="91"/>
        <v>14500</v>
      </c>
      <c r="AA200" s="114">
        <f t="shared" si="91"/>
        <v>0</v>
      </c>
      <c r="AB200" s="114">
        <f t="shared" si="91"/>
        <v>14500</v>
      </c>
      <c r="AC200" s="114">
        <f t="shared" si="91"/>
        <v>0</v>
      </c>
      <c r="AD200" s="114">
        <f t="shared" si="91"/>
        <v>14500</v>
      </c>
      <c r="AE200" s="114">
        <f t="shared" si="91"/>
        <v>0</v>
      </c>
      <c r="AF200" s="114">
        <f t="shared" si="91"/>
        <v>14500</v>
      </c>
      <c r="AG200" s="114">
        <f t="shared" si="91"/>
        <v>0</v>
      </c>
      <c r="AH200" s="114">
        <f t="shared" si="91"/>
        <v>14500</v>
      </c>
      <c r="AI200" s="114">
        <f t="shared" si="91"/>
        <v>0</v>
      </c>
      <c r="AJ200" s="114">
        <f t="shared" si="91"/>
        <v>14500</v>
      </c>
      <c r="AK200" s="114">
        <f t="shared" si="91"/>
        <v>0</v>
      </c>
      <c r="AL200" s="114">
        <f t="shared" si="91"/>
        <v>0</v>
      </c>
      <c r="AM200" s="114">
        <f t="shared" si="91"/>
        <v>0</v>
      </c>
    </row>
    <row r="201" spans="1:39" ht="37.5" customHeight="1" x14ac:dyDescent="0.2">
      <c r="A201" s="61"/>
      <c r="B201" s="106" t="s">
        <v>143</v>
      </c>
      <c r="C201" s="135">
        <f>SUM('81_02'!C21)</f>
        <v>14500</v>
      </c>
      <c r="D201" s="135">
        <f>SUM('81_02'!D21)</f>
        <v>14500</v>
      </c>
      <c r="E201" s="135">
        <f>SUM('81_02'!E21)</f>
        <v>14500</v>
      </c>
      <c r="F201" s="135">
        <f>SUM('81_02'!F21)</f>
        <v>16788</v>
      </c>
      <c r="G201" s="135">
        <f>SUM('81_02'!G21)</f>
        <v>14500</v>
      </c>
      <c r="H201" s="135">
        <f>SUM('81_02'!H21)</f>
        <v>0</v>
      </c>
      <c r="I201" s="135">
        <f>SUM('81_02'!I21)</f>
        <v>14500</v>
      </c>
      <c r="J201" s="135">
        <f>SUM('81_02'!J21)</f>
        <v>0</v>
      </c>
      <c r="K201" s="135">
        <f>SUM('81_02'!K21)</f>
        <v>14500</v>
      </c>
      <c r="L201" s="135">
        <f>SUM('81_02'!L21)</f>
        <v>0</v>
      </c>
      <c r="M201" s="135">
        <f>SUM('81_02'!M21)</f>
        <v>14500</v>
      </c>
      <c r="N201" s="135">
        <f>SUM('81_02'!N21)</f>
        <v>0</v>
      </c>
      <c r="O201" s="135">
        <f>SUM('81_02'!O21)</f>
        <v>14500</v>
      </c>
      <c r="P201" s="135">
        <f>SUM('81_02'!P21)</f>
        <v>0</v>
      </c>
      <c r="Q201" s="135">
        <f>SUM('81_02'!Q21)</f>
        <v>14500</v>
      </c>
      <c r="R201" s="135">
        <f>SUM('81_02'!R21)</f>
        <v>0</v>
      </c>
      <c r="S201" s="135">
        <f>SUM('81_02'!S21)</f>
        <v>14500</v>
      </c>
      <c r="T201" s="135">
        <f>SUM('81_02'!T21)</f>
        <v>0</v>
      </c>
      <c r="U201" s="135">
        <f>SUM('81_02'!U21)</f>
        <v>14500</v>
      </c>
      <c r="V201" s="135">
        <f>SUM('81_02'!V21)</f>
        <v>0</v>
      </c>
      <c r="W201" s="135">
        <f>SUM('81_02'!W21)</f>
        <v>14500</v>
      </c>
      <c r="X201" s="135">
        <f>SUM('81_02'!X21)</f>
        <v>0</v>
      </c>
      <c r="Y201" s="135">
        <f>SUM('81_02'!Y21)</f>
        <v>0</v>
      </c>
      <c r="Z201" s="135">
        <f>SUM('81_02'!Z21)</f>
        <v>14500</v>
      </c>
      <c r="AA201" s="135">
        <f>SUM('81_02'!AA21)</f>
        <v>0</v>
      </c>
      <c r="AB201" s="135">
        <f>SUM('81_02'!AB21)</f>
        <v>14500</v>
      </c>
      <c r="AC201" s="135">
        <f>SUM('81_02'!AC21)</f>
        <v>0</v>
      </c>
      <c r="AD201" s="135">
        <f>SUM('81_02'!AD21)</f>
        <v>14500</v>
      </c>
      <c r="AE201" s="135">
        <f>SUM('81_02'!AE21)</f>
        <v>0</v>
      </c>
      <c r="AF201" s="135">
        <f>SUM('81_02'!AF21)</f>
        <v>14500</v>
      </c>
      <c r="AG201" s="135">
        <f>SUM('81_02'!AG21)</f>
        <v>0</v>
      </c>
      <c r="AH201" s="135">
        <f>SUM('81_02'!AH21)</f>
        <v>14500</v>
      </c>
      <c r="AI201" s="135">
        <f>SUM('81_02'!AI21)</f>
        <v>0</v>
      </c>
      <c r="AJ201" s="135">
        <f>SUM('81_02'!AJ21)</f>
        <v>14500</v>
      </c>
      <c r="AK201" s="135">
        <f>SUM('81_02'!AK21)</f>
        <v>0</v>
      </c>
      <c r="AL201" s="135">
        <f>SUM('81_02'!AL21)</f>
        <v>0</v>
      </c>
      <c r="AM201" s="135">
        <f>SUM('81_02'!AM21)</f>
        <v>0</v>
      </c>
    </row>
    <row r="202" spans="1:39" ht="12.75" hidden="1" customHeight="1" x14ac:dyDescent="0.2">
      <c r="A202" s="61"/>
      <c r="B202" s="106" t="s">
        <v>144</v>
      </c>
      <c r="C202" s="135">
        <f>SUM('81_02'!C22)</f>
        <v>0</v>
      </c>
      <c r="D202" s="135">
        <f>SUM('81_02'!D22)</f>
        <v>0</v>
      </c>
      <c r="E202" s="135">
        <f>SUM('81_02'!E22)</f>
        <v>0</v>
      </c>
      <c r="F202" s="135">
        <f>SUM('81_02'!F22)</f>
        <v>0</v>
      </c>
      <c r="G202" s="135"/>
      <c r="H202" s="135">
        <f>SUM('81_02'!H22)</f>
        <v>0</v>
      </c>
      <c r="I202" s="135">
        <f>SUM('81_02'!E22)</f>
        <v>0</v>
      </c>
      <c r="J202" s="135">
        <f>SUM('81_02'!F22)</f>
        <v>0</v>
      </c>
      <c r="K202" s="135">
        <f>SUM('81_02'!H22)</f>
        <v>0</v>
      </c>
      <c r="L202" s="135">
        <f>SUM('81_02'!I22)</f>
        <v>0</v>
      </c>
      <c r="M202" s="135">
        <f>SUM('81_02'!J22)</f>
        <v>0</v>
      </c>
      <c r="N202" s="135">
        <f>SUM('81_02'!K22)</f>
        <v>0</v>
      </c>
      <c r="O202" s="135">
        <f>SUM('81_02'!L22)</f>
        <v>0</v>
      </c>
      <c r="P202" s="135">
        <f>SUM('81_02'!M22)</f>
        <v>0</v>
      </c>
      <c r="Q202" s="135">
        <f>SUM('81_02'!N22)</f>
        <v>0</v>
      </c>
      <c r="R202" s="135">
        <f>SUM('81_02'!O22)</f>
        <v>0</v>
      </c>
      <c r="S202" s="135">
        <f>SUM('81_02'!P22)</f>
        <v>0</v>
      </c>
      <c r="T202" s="135">
        <f>SUM('81_02'!Q22)</f>
        <v>0</v>
      </c>
      <c r="U202" s="135">
        <f>SUM('81_02'!R22)</f>
        <v>0</v>
      </c>
      <c r="V202" s="135">
        <f>SUM('81_02'!S22)</f>
        <v>0</v>
      </c>
      <c r="W202" s="135">
        <f>SUM('81_02'!T22)</f>
        <v>0</v>
      </c>
      <c r="X202" s="135">
        <f>SUM('81_02'!U22)</f>
        <v>0</v>
      </c>
      <c r="Y202" s="135"/>
      <c r="Z202" s="135">
        <f>SUM('81_02'!V22)</f>
        <v>0</v>
      </c>
      <c r="AA202" s="135">
        <f>SUM('81_02'!W22)</f>
        <v>0</v>
      </c>
      <c r="AB202" s="135">
        <f>SUM('81_02'!X22)</f>
        <v>0</v>
      </c>
      <c r="AC202" s="135">
        <f>SUM('81_02'!Z22)</f>
        <v>0</v>
      </c>
      <c r="AD202" s="135">
        <f>SUM('81_02'!AA22)</f>
        <v>0</v>
      </c>
      <c r="AE202" s="135">
        <f>SUM('81_02'!AB22)</f>
        <v>0</v>
      </c>
      <c r="AF202" s="135">
        <f>SUM('81_02'!AC22)</f>
        <v>0</v>
      </c>
      <c r="AG202" s="135">
        <f>SUM('81_02'!AD22)</f>
        <v>0</v>
      </c>
      <c r="AH202" s="135"/>
      <c r="AI202" s="135"/>
      <c r="AJ202" s="135"/>
      <c r="AK202" s="135">
        <f>SUM('81_02'!AE22)</f>
        <v>0</v>
      </c>
      <c r="AL202" s="135">
        <f>SUM('81_02'!AF22)</f>
        <v>0</v>
      </c>
      <c r="AM202" s="135">
        <f>SUM('81_02'!AG22)</f>
        <v>0</v>
      </c>
    </row>
    <row r="203" spans="1:39" ht="12.75" hidden="1" customHeight="1" x14ac:dyDescent="0.2">
      <c r="A203" s="61"/>
      <c r="B203" s="106" t="s">
        <v>145</v>
      </c>
      <c r="C203" s="137">
        <f>SUM('81_02'!C23)</f>
        <v>0</v>
      </c>
      <c r="D203" s="137">
        <f>SUM('81_02'!D23)</f>
        <v>0</v>
      </c>
      <c r="E203" s="137">
        <f>SUM('81_02'!F23)</f>
        <v>0</v>
      </c>
      <c r="F203" s="137">
        <f>SUM('81_02'!H23)</f>
        <v>0</v>
      </c>
      <c r="G203" s="137"/>
      <c r="H203" s="137">
        <f>SUM('81_02'!I23)</f>
        <v>0</v>
      </c>
      <c r="I203" s="137">
        <f>SUM('81_02'!J23)</f>
        <v>0</v>
      </c>
      <c r="J203" s="137">
        <f>SUM('81_02'!K23)</f>
        <v>0</v>
      </c>
      <c r="K203" s="137">
        <f>SUM('81_02'!L23)</f>
        <v>0</v>
      </c>
      <c r="L203" s="137">
        <f>SUM('81_02'!M23)</f>
        <v>0</v>
      </c>
      <c r="M203" s="137">
        <f>SUM('81_02'!N23)</f>
        <v>0</v>
      </c>
      <c r="N203" s="137">
        <f>SUM('81_02'!O23)</f>
        <v>0</v>
      </c>
      <c r="O203" s="137">
        <f>SUM('81_02'!P23)</f>
        <v>0</v>
      </c>
      <c r="P203" s="137">
        <f>SUM('81_02'!Q23)</f>
        <v>0</v>
      </c>
      <c r="Q203" s="137">
        <f>SUM('81_02'!R23)</f>
        <v>0</v>
      </c>
      <c r="R203" s="137">
        <f>SUM('81_02'!S23)</f>
        <v>0</v>
      </c>
      <c r="S203" s="137">
        <f>SUM('81_02'!T23)</f>
        <v>0</v>
      </c>
      <c r="T203" s="137">
        <f>SUM('81_02'!U23)</f>
        <v>0</v>
      </c>
      <c r="U203" s="137">
        <f>SUM('81_02'!V23)</f>
        <v>0</v>
      </c>
      <c r="V203" s="137">
        <f>SUM('81_02'!W23)</f>
        <v>0</v>
      </c>
      <c r="W203" s="137">
        <f>SUM('81_02'!X23)</f>
        <v>0</v>
      </c>
      <c r="X203" s="137">
        <f>SUM('81_02'!Z23)</f>
        <v>0</v>
      </c>
      <c r="Y203" s="137"/>
      <c r="Z203" s="137">
        <f>SUM('81_02'!AA23)</f>
        <v>0</v>
      </c>
      <c r="AA203" s="137">
        <f>SUM('81_02'!AB23)</f>
        <v>0</v>
      </c>
      <c r="AB203" s="137">
        <f>SUM('81_02'!AC23)</f>
        <v>0</v>
      </c>
      <c r="AC203" s="137">
        <f>SUM('81_02'!AD23)</f>
        <v>0</v>
      </c>
      <c r="AD203" s="137">
        <f>SUM('81_02'!AE23)</f>
        <v>0</v>
      </c>
      <c r="AE203" s="137">
        <f>SUM('81_02'!AF23)</f>
        <v>0</v>
      </c>
      <c r="AF203" s="137">
        <f>SUM('81_02'!AG23)</f>
        <v>0</v>
      </c>
      <c r="AG203" s="137">
        <f>SUM('81_02'!AH23)</f>
        <v>0</v>
      </c>
      <c r="AH203" s="137"/>
      <c r="AI203" s="137"/>
      <c r="AJ203" s="137"/>
      <c r="AK203" s="137">
        <f>SUM('81_02'!AL23)</f>
        <v>0</v>
      </c>
      <c r="AL203" s="137">
        <f>SUM('81_02'!AM23)</f>
        <v>0</v>
      </c>
      <c r="AM203" s="137">
        <f>SUM('81_02'!AN23)</f>
        <v>0</v>
      </c>
    </row>
    <row r="204" spans="1:39" ht="25.5" hidden="1" customHeight="1" x14ac:dyDescent="0.2">
      <c r="A204" s="61"/>
      <c r="B204" s="107" t="s">
        <v>105</v>
      </c>
      <c r="C204" s="38">
        <f t="shared" ref="C204:AM204" si="92">SUM(C205)</f>
        <v>0</v>
      </c>
      <c r="D204" s="38">
        <f t="shared" si="92"/>
        <v>0</v>
      </c>
      <c r="E204" s="38">
        <f t="shared" si="92"/>
        <v>0</v>
      </c>
      <c r="F204" s="38">
        <f t="shared" si="92"/>
        <v>0</v>
      </c>
      <c r="G204" s="38"/>
      <c r="H204" s="38">
        <f t="shared" si="92"/>
        <v>0</v>
      </c>
      <c r="I204" s="38">
        <f t="shared" si="92"/>
        <v>0</v>
      </c>
      <c r="J204" s="38">
        <f t="shared" si="92"/>
        <v>0</v>
      </c>
      <c r="K204" s="38">
        <f t="shared" si="92"/>
        <v>0</v>
      </c>
      <c r="L204" s="38">
        <f t="shared" si="92"/>
        <v>0</v>
      </c>
      <c r="M204" s="38">
        <f t="shared" si="92"/>
        <v>0</v>
      </c>
      <c r="N204" s="38">
        <f t="shared" si="92"/>
        <v>0</v>
      </c>
      <c r="O204" s="38">
        <f t="shared" si="92"/>
        <v>0</v>
      </c>
      <c r="P204" s="38">
        <f t="shared" si="92"/>
        <v>0</v>
      </c>
      <c r="Q204" s="38">
        <f t="shared" si="92"/>
        <v>0</v>
      </c>
      <c r="R204" s="38">
        <f t="shared" si="92"/>
        <v>0</v>
      </c>
      <c r="S204" s="38">
        <f t="shared" si="92"/>
        <v>0</v>
      </c>
      <c r="T204" s="38">
        <f t="shared" si="92"/>
        <v>0</v>
      </c>
      <c r="U204" s="38">
        <f t="shared" si="92"/>
        <v>0</v>
      </c>
      <c r="V204" s="38">
        <f t="shared" si="92"/>
        <v>0</v>
      </c>
      <c r="W204" s="38">
        <f t="shared" si="92"/>
        <v>0</v>
      </c>
      <c r="X204" s="38">
        <f t="shared" si="92"/>
        <v>0</v>
      </c>
      <c r="Y204" s="38"/>
      <c r="Z204" s="38">
        <f t="shared" si="92"/>
        <v>0</v>
      </c>
      <c r="AA204" s="38">
        <f t="shared" si="92"/>
        <v>0</v>
      </c>
      <c r="AB204" s="38">
        <f t="shared" si="92"/>
        <v>0</v>
      </c>
      <c r="AC204" s="38">
        <f t="shared" si="92"/>
        <v>0</v>
      </c>
      <c r="AD204" s="38">
        <f t="shared" si="92"/>
        <v>0</v>
      </c>
      <c r="AE204" s="38">
        <f t="shared" si="92"/>
        <v>0</v>
      </c>
      <c r="AF204" s="38">
        <f t="shared" si="92"/>
        <v>0</v>
      </c>
      <c r="AG204" s="38">
        <f t="shared" si="92"/>
        <v>0</v>
      </c>
      <c r="AH204" s="38"/>
      <c r="AI204" s="38"/>
      <c r="AJ204" s="38"/>
      <c r="AK204" s="38">
        <f t="shared" si="92"/>
        <v>0</v>
      </c>
      <c r="AL204" s="38">
        <f t="shared" si="92"/>
        <v>0</v>
      </c>
      <c r="AM204" s="38">
        <f t="shared" si="92"/>
        <v>0</v>
      </c>
    </row>
    <row r="205" spans="1:39" ht="27.75" hidden="1" customHeight="1" x14ac:dyDescent="0.2">
      <c r="A205" s="61"/>
      <c r="B205" s="61" t="s">
        <v>101</v>
      </c>
      <c r="C205" s="115">
        <f>SUM('81_02'!C26)</f>
        <v>0</v>
      </c>
      <c r="D205" s="115">
        <f>SUM('81_02'!D26)</f>
        <v>0</v>
      </c>
      <c r="E205" s="115">
        <f>SUM('81_02'!E26)</f>
        <v>0</v>
      </c>
      <c r="F205" s="115">
        <f>SUM('81_02'!F26)</f>
        <v>0</v>
      </c>
      <c r="G205" s="115"/>
      <c r="H205" s="115">
        <f>SUM('81_02'!H26)</f>
        <v>0</v>
      </c>
      <c r="I205" s="115">
        <f>SUM('81_02'!I26)</f>
        <v>0</v>
      </c>
      <c r="J205" s="115">
        <f>SUM('81_02'!J26)</f>
        <v>0</v>
      </c>
      <c r="K205" s="115">
        <f>SUM('81_02'!K26)</f>
        <v>0</v>
      </c>
      <c r="L205" s="115">
        <f>SUM('81_02'!L26)</f>
        <v>0</v>
      </c>
      <c r="M205" s="115">
        <f>SUM('81_02'!M26)</f>
        <v>0</v>
      </c>
      <c r="N205" s="115">
        <f>SUM('81_02'!N26)</f>
        <v>0</v>
      </c>
      <c r="O205" s="115">
        <f>SUM('81_02'!O26)</f>
        <v>0</v>
      </c>
      <c r="P205" s="115">
        <f>SUM('81_02'!P26)</f>
        <v>0</v>
      </c>
      <c r="Q205" s="115">
        <f>SUM('81_02'!Q26)</f>
        <v>0</v>
      </c>
      <c r="R205" s="115">
        <f>SUM('81_02'!R26)</f>
        <v>0</v>
      </c>
      <c r="S205" s="115">
        <f>SUM('81_02'!S26)</f>
        <v>0</v>
      </c>
      <c r="T205" s="115">
        <f>SUM('81_02'!T26)</f>
        <v>0</v>
      </c>
      <c r="U205" s="115">
        <f>SUM('81_02'!U26)</f>
        <v>0</v>
      </c>
      <c r="V205" s="115">
        <f>SUM('81_02'!V26)</f>
        <v>0</v>
      </c>
      <c r="W205" s="115">
        <f>SUM('81_02'!W26)</f>
        <v>0</v>
      </c>
      <c r="X205" s="115">
        <f>SUM('81_02'!X26)</f>
        <v>0</v>
      </c>
      <c r="Y205" s="115"/>
      <c r="Z205" s="115">
        <f>SUM('81_02'!Z26)</f>
        <v>0</v>
      </c>
      <c r="AA205" s="115">
        <f>SUM('81_02'!AA26)</f>
        <v>0</v>
      </c>
      <c r="AB205" s="115">
        <f>SUM('81_02'!AB26)</f>
        <v>0</v>
      </c>
      <c r="AC205" s="115">
        <f>SUM('81_02'!AC26)</f>
        <v>0</v>
      </c>
      <c r="AD205" s="115">
        <f>SUM('81_02'!AD26)</f>
        <v>0</v>
      </c>
      <c r="AE205" s="115">
        <f>SUM('81_02'!AE26)</f>
        <v>0</v>
      </c>
      <c r="AF205" s="115">
        <f>SUM('81_02'!AF26)</f>
        <v>0</v>
      </c>
      <c r="AG205" s="115">
        <f>SUM('81_02'!AG26)</f>
        <v>0</v>
      </c>
      <c r="AH205" s="115"/>
      <c r="AI205" s="115"/>
      <c r="AJ205" s="115"/>
      <c r="AK205" s="115">
        <f>SUM('81_02'!AH26)</f>
        <v>0</v>
      </c>
      <c r="AL205" s="115">
        <f>SUM('81_02'!AL26)</f>
        <v>0</v>
      </c>
      <c r="AM205" s="115">
        <f>SUM('81_02'!AM26)</f>
        <v>0</v>
      </c>
    </row>
    <row r="206" spans="1:39" s="34" customFormat="1" ht="39.75" customHeight="1" x14ac:dyDescent="0.2">
      <c r="A206" s="89" t="s">
        <v>146</v>
      </c>
      <c r="B206" s="32" t="s">
        <v>147</v>
      </c>
      <c r="C206" s="133">
        <f t="shared" ref="C206:AM206" si="93">SUM(C207+C213)</f>
        <v>196397</v>
      </c>
      <c r="D206" s="133">
        <f t="shared" si="93"/>
        <v>207103</v>
      </c>
      <c r="E206" s="133">
        <f t="shared" si="93"/>
        <v>167340</v>
      </c>
      <c r="F206" s="133">
        <f t="shared" si="93"/>
        <v>83614</v>
      </c>
      <c r="G206" s="133">
        <f t="shared" si="93"/>
        <v>82614</v>
      </c>
      <c r="H206" s="133">
        <f t="shared" si="93"/>
        <v>0</v>
      </c>
      <c r="I206" s="133">
        <f t="shared" si="93"/>
        <v>196357</v>
      </c>
      <c r="J206" s="133">
        <f t="shared" si="93"/>
        <v>0</v>
      </c>
      <c r="K206" s="133">
        <f t="shared" si="93"/>
        <v>196397</v>
      </c>
      <c r="L206" s="133">
        <f t="shared" si="93"/>
        <v>2300</v>
      </c>
      <c r="M206" s="133">
        <f t="shared" si="93"/>
        <v>198697</v>
      </c>
      <c r="N206" s="133">
        <f t="shared" si="93"/>
        <v>0</v>
      </c>
      <c r="O206" s="133">
        <f t="shared" si="93"/>
        <v>198697</v>
      </c>
      <c r="P206" s="133">
        <f t="shared" si="93"/>
        <v>-1850</v>
      </c>
      <c r="Q206" s="133">
        <f t="shared" si="93"/>
        <v>196847</v>
      </c>
      <c r="R206" s="133">
        <f t="shared" si="93"/>
        <v>10427</v>
      </c>
      <c r="S206" s="133">
        <f t="shared" si="93"/>
        <v>207274</v>
      </c>
      <c r="T206" s="133">
        <f t="shared" si="93"/>
        <v>0</v>
      </c>
      <c r="U206" s="133">
        <f t="shared" si="93"/>
        <v>207274</v>
      </c>
      <c r="V206" s="133">
        <f t="shared" si="93"/>
        <v>-570</v>
      </c>
      <c r="W206" s="133">
        <f t="shared" si="93"/>
        <v>206704</v>
      </c>
      <c r="X206" s="133">
        <f t="shared" si="93"/>
        <v>0</v>
      </c>
      <c r="Y206" s="133">
        <f t="shared" si="93"/>
        <v>450</v>
      </c>
      <c r="Z206" s="133">
        <f t="shared" si="93"/>
        <v>207154</v>
      </c>
      <c r="AA206" s="133">
        <f t="shared" si="93"/>
        <v>0</v>
      </c>
      <c r="AB206" s="133">
        <f t="shared" si="93"/>
        <v>207154</v>
      </c>
      <c r="AC206" s="133">
        <f t="shared" si="93"/>
        <v>-51</v>
      </c>
      <c r="AD206" s="133">
        <f t="shared" si="93"/>
        <v>207103</v>
      </c>
      <c r="AE206" s="133">
        <f t="shared" si="93"/>
        <v>0</v>
      </c>
      <c r="AF206" s="133">
        <f t="shared" si="93"/>
        <v>207103</v>
      </c>
      <c r="AG206" s="133">
        <f t="shared" si="93"/>
        <v>0</v>
      </c>
      <c r="AH206" s="133">
        <f t="shared" si="93"/>
        <v>207103</v>
      </c>
      <c r="AI206" s="133">
        <f t="shared" si="93"/>
        <v>0</v>
      </c>
      <c r="AJ206" s="133">
        <f t="shared" si="93"/>
        <v>207103</v>
      </c>
      <c r="AK206" s="133">
        <f t="shared" si="93"/>
        <v>0</v>
      </c>
      <c r="AL206" s="133">
        <f t="shared" si="93"/>
        <v>0</v>
      </c>
      <c r="AM206" s="133">
        <f t="shared" si="93"/>
        <v>0</v>
      </c>
    </row>
    <row r="207" spans="1:39" s="34" customFormat="1" ht="29.25" customHeight="1" x14ac:dyDescent="0.2">
      <c r="A207" s="107"/>
      <c r="B207" s="62" t="s">
        <v>37</v>
      </c>
      <c r="C207" s="48">
        <f t="shared" ref="C207:AM207" si="94">SUM(C208:C212)</f>
        <v>51301</v>
      </c>
      <c r="D207" s="48">
        <f t="shared" si="94"/>
        <v>68642</v>
      </c>
      <c r="E207" s="48">
        <f t="shared" si="94"/>
        <v>62686</v>
      </c>
      <c r="F207" s="48">
        <f t="shared" si="94"/>
        <v>61960</v>
      </c>
      <c r="G207" s="48">
        <f t="shared" si="94"/>
        <v>60960</v>
      </c>
      <c r="H207" s="48">
        <f t="shared" si="94"/>
        <v>0</v>
      </c>
      <c r="I207" s="48">
        <f>SUM(I208:I212)</f>
        <v>51261</v>
      </c>
      <c r="J207" s="48">
        <f>SUM(J208:J212)</f>
        <v>0</v>
      </c>
      <c r="K207" s="48">
        <f>SUM(K208:K212)</f>
        <v>51301</v>
      </c>
      <c r="L207" s="48">
        <f t="shared" si="94"/>
        <v>2000</v>
      </c>
      <c r="M207" s="48">
        <f t="shared" si="94"/>
        <v>53301</v>
      </c>
      <c r="N207" s="48">
        <f t="shared" si="94"/>
        <v>0</v>
      </c>
      <c r="O207" s="48">
        <f t="shared" si="94"/>
        <v>53301</v>
      </c>
      <c r="P207" s="48">
        <f t="shared" si="94"/>
        <v>-650</v>
      </c>
      <c r="Q207" s="48">
        <f t="shared" si="94"/>
        <v>52651</v>
      </c>
      <c r="R207" s="48">
        <f t="shared" si="94"/>
        <v>13136</v>
      </c>
      <c r="S207" s="48">
        <f t="shared" si="94"/>
        <v>65787</v>
      </c>
      <c r="T207" s="48">
        <f t="shared" si="94"/>
        <v>0</v>
      </c>
      <c r="U207" s="48">
        <f t="shared" si="94"/>
        <v>65787</v>
      </c>
      <c r="V207" s="48">
        <f t="shared" si="94"/>
        <v>1500</v>
      </c>
      <c r="W207" s="48">
        <f t="shared" si="94"/>
        <v>67287</v>
      </c>
      <c r="X207" s="48">
        <f t="shared" si="94"/>
        <v>0</v>
      </c>
      <c r="Y207" s="48">
        <f t="shared" si="94"/>
        <v>450</v>
      </c>
      <c r="Z207" s="48">
        <f t="shared" si="94"/>
        <v>67737</v>
      </c>
      <c r="AA207" s="48">
        <f t="shared" si="94"/>
        <v>0</v>
      </c>
      <c r="AB207" s="48">
        <f t="shared" si="94"/>
        <v>67737</v>
      </c>
      <c r="AC207" s="48">
        <f t="shared" si="94"/>
        <v>905</v>
      </c>
      <c r="AD207" s="48">
        <f t="shared" si="94"/>
        <v>68642</v>
      </c>
      <c r="AE207" s="48">
        <f t="shared" si="94"/>
        <v>0</v>
      </c>
      <c r="AF207" s="48">
        <f t="shared" si="94"/>
        <v>68642</v>
      </c>
      <c r="AG207" s="48">
        <f t="shared" si="94"/>
        <v>0</v>
      </c>
      <c r="AH207" s="48">
        <f t="shared" si="94"/>
        <v>68642</v>
      </c>
      <c r="AI207" s="48">
        <f t="shared" si="94"/>
        <v>0</v>
      </c>
      <c r="AJ207" s="48">
        <f t="shared" si="94"/>
        <v>68642</v>
      </c>
      <c r="AK207" s="48">
        <f t="shared" si="94"/>
        <v>0</v>
      </c>
      <c r="AL207" s="48">
        <f t="shared" si="94"/>
        <v>0</v>
      </c>
      <c r="AM207" s="48">
        <f t="shared" si="94"/>
        <v>0</v>
      </c>
    </row>
    <row r="208" spans="1:39" ht="30.75" customHeight="1" x14ac:dyDescent="0.2">
      <c r="A208" s="61"/>
      <c r="B208" s="61" t="s">
        <v>88</v>
      </c>
      <c r="C208" s="115">
        <f>SUM('84_02'!C19)</f>
        <v>32871</v>
      </c>
      <c r="D208" s="115">
        <f>SUM('84_02'!D19)</f>
        <v>50212</v>
      </c>
      <c r="E208" s="115">
        <f>SUM('84_02'!E19)</f>
        <v>44299</v>
      </c>
      <c r="F208" s="115">
        <f>SUM('84_02'!F19)</f>
        <v>43000</v>
      </c>
      <c r="G208" s="115">
        <f>SUM('84_02'!G19)</f>
        <v>42500</v>
      </c>
      <c r="H208" s="115">
        <f>SUM('84_02'!H19)</f>
        <v>0</v>
      </c>
      <c r="I208" s="115">
        <f>SUM('84_02'!I19)</f>
        <v>32871</v>
      </c>
      <c r="J208" s="115">
        <f>SUM('84_02'!J19)</f>
        <v>0</v>
      </c>
      <c r="K208" s="115">
        <f>SUM('84_02'!K19)</f>
        <v>32871</v>
      </c>
      <c r="L208" s="115">
        <f>SUM('84_02'!L19)</f>
        <v>2000</v>
      </c>
      <c r="M208" s="115">
        <f>SUM('84_02'!M19)</f>
        <v>34871</v>
      </c>
      <c r="N208" s="115">
        <f>SUM('84_02'!N19)</f>
        <v>0</v>
      </c>
      <c r="O208" s="115">
        <f>SUM('84_02'!O19)</f>
        <v>34871</v>
      </c>
      <c r="P208" s="115">
        <f>SUM('84_02'!P19)</f>
        <v>0</v>
      </c>
      <c r="Q208" s="115">
        <f>SUM('84_02'!Q19)</f>
        <v>34871</v>
      </c>
      <c r="R208" s="115">
        <f>SUM('84_02'!R19)</f>
        <v>13136</v>
      </c>
      <c r="S208" s="115">
        <f>SUM('84_02'!S19)</f>
        <v>48007</v>
      </c>
      <c r="T208" s="115">
        <f>SUM('84_02'!T19)</f>
        <v>0</v>
      </c>
      <c r="U208" s="115">
        <f>SUM('84_02'!U19)</f>
        <v>48007</v>
      </c>
      <c r="V208" s="115">
        <f>SUM('84_02'!V19)</f>
        <v>1500</v>
      </c>
      <c r="W208" s="115">
        <f>SUM('84_02'!W19)</f>
        <v>49507</v>
      </c>
      <c r="X208" s="115">
        <f>SUM('84_02'!X19)</f>
        <v>0</v>
      </c>
      <c r="Y208" s="115">
        <f>SUM('84_02'!Y19)</f>
        <v>0</v>
      </c>
      <c r="Z208" s="115">
        <f>SUM('84_02'!Z19)</f>
        <v>49507</v>
      </c>
      <c r="AA208" s="115">
        <f>SUM('84_02'!AA19)</f>
        <v>0</v>
      </c>
      <c r="AB208" s="115">
        <f>SUM('84_02'!AB19)</f>
        <v>49507</v>
      </c>
      <c r="AC208" s="115">
        <f>SUM('84_02'!AC19)</f>
        <v>905</v>
      </c>
      <c r="AD208" s="115">
        <f>SUM('84_02'!AD19)</f>
        <v>50412</v>
      </c>
      <c r="AE208" s="115">
        <f>SUM('84_02'!AE19)</f>
        <v>0</v>
      </c>
      <c r="AF208" s="115">
        <f>SUM('84_02'!AF19)</f>
        <v>50412</v>
      </c>
      <c r="AG208" s="115">
        <f>SUM('84_02'!AG19)</f>
        <v>0</v>
      </c>
      <c r="AH208" s="115">
        <f>SUM('84_02'!AH19)</f>
        <v>50412</v>
      </c>
      <c r="AI208" s="115">
        <f>SUM('84_02'!AI19)</f>
        <v>0</v>
      </c>
      <c r="AJ208" s="115">
        <f>SUM('84_02'!AJ19)</f>
        <v>50412</v>
      </c>
      <c r="AK208" s="115">
        <f>SUM('84_02'!AK19)</f>
        <v>0</v>
      </c>
      <c r="AL208" s="115">
        <f>SUM('84_02'!AL19)</f>
        <v>0</v>
      </c>
      <c r="AM208" s="115">
        <f>SUM('84_02'!AM19)</f>
        <v>0</v>
      </c>
    </row>
    <row r="209" spans="1:40" ht="30.75" customHeight="1" x14ac:dyDescent="0.2">
      <c r="A209" s="61"/>
      <c r="B209" s="130" t="s">
        <v>148</v>
      </c>
      <c r="C209" s="137">
        <f>SUM('84_02'!C23)</f>
        <v>14374</v>
      </c>
      <c r="D209" s="137">
        <f>SUM('84_02'!D23)</f>
        <v>14374</v>
      </c>
      <c r="E209" s="137">
        <f>SUM('84_02'!E23)</f>
        <v>14371</v>
      </c>
      <c r="F209" s="137">
        <f>SUM('84_02'!F23)</f>
        <v>14904</v>
      </c>
      <c r="G209" s="137">
        <f>SUM('84_02'!G23)</f>
        <v>14404</v>
      </c>
      <c r="H209" s="137">
        <f>SUM('84_02'!H23)</f>
        <v>0</v>
      </c>
      <c r="I209" s="137">
        <f>SUM('84_02'!I23)</f>
        <v>14374</v>
      </c>
      <c r="J209" s="137">
        <f>SUM('84_02'!J23)</f>
        <v>0</v>
      </c>
      <c r="K209" s="137">
        <f>SUM('84_02'!K23)</f>
        <v>14374</v>
      </c>
      <c r="L209" s="137">
        <f>SUM('84_02'!L23)</f>
        <v>0</v>
      </c>
      <c r="M209" s="137">
        <f>SUM('84_02'!M23)</f>
        <v>14374</v>
      </c>
      <c r="N209" s="137">
        <f>SUM('84_02'!N23)</f>
        <v>0</v>
      </c>
      <c r="O209" s="137">
        <f>SUM('84_02'!O23)</f>
        <v>14374</v>
      </c>
      <c r="P209" s="137">
        <f>SUM('84_02'!P23)</f>
        <v>-650</v>
      </c>
      <c r="Q209" s="137">
        <f>SUM('84_02'!Q23)</f>
        <v>13724</v>
      </c>
      <c r="R209" s="137">
        <f>SUM('84_02'!R23)</f>
        <v>0</v>
      </c>
      <c r="S209" s="137">
        <f>SUM('84_02'!S23)</f>
        <v>13724</v>
      </c>
      <c r="T209" s="137">
        <f>SUM('84_02'!T23)</f>
        <v>0</v>
      </c>
      <c r="U209" s="137">
        <f>SUM('84_02'!U23)</f>
        <v>13724</v>
      </c>
      <c r="V209" s="137">
        <f>SUM('84_02'!V23)</f>
        <v>0</v>
      </c>
      <c r="W209" s="137">
        <f>SUM('84_02'!W23)</f>
        <v>13724</v>
      </c>
      <c r="X209" s="137">
        <f>SUM('84_02'!X23)</f>
        <v>0</v>
      </c>
      <c r="Y209" s="137">
        <f>SUM('84_02'!Y23)</f>
        <v>450</v>
      </c>
      <c r="Z209" s="137">
        <f>SUM('84_02'!Z23)</f>
        <v>14174</v>
      </c>
      <c r="AA209" s="137">
        <f>SUM('84_02'!AA23)</f>
        <v>0</v>
      </c>
      <c r="AB209" s="137">
        <f>SUM('84_02'!AB23)</f>
        <v>14174</v>
      </c>
      <c r="AC209" s="137">
        <f>SUM('84_02'!AC23)</f>
        <v>0</v>
      </c>
      <c r="AD209" s="137">
        <f>SUM('84_02'!AD23)</f>
        <v>14174</v>
      </c>
      <c r="AE209" s="137">
        <f>SUM('84_02'!AE23)</f>
        <v>0</v>
      </c>
      <c r="AF209" s="137">
        <f>SUM('84_02'!AF23)</f>
        <v>14174</v>
      </c>
      <c r="AG209" s="137">
        <f>SUM('84_02'!AG23)</f>
        <v>0</v>
      </c>
      <c r="AH209" s="137">
        <f>SUM('84_02'!AH23)</f>
        <v>14174</v>
      </c>
      <c r="AI209" s="137">
        <f>SUM('84_02'!AI23)</f>
        <v>0</v>
      </c>
      <c r="AJ209" s="137">
        <f>SUM('84_02'!AJ23)</f>
        <v>14174</v>
      </c>
      <c r="AK209" s="137">
        <f>SUM('84_02'!AK23)</f>
        <v>0</v>
      </c>
      <c r="AL209" s="137">
        <f>SUM('84_02'!AL23)</f>
        <v>0</v>
      </c>
      <c r="AM209" s="137">
        <f>SUM('84_02'!AM23)</f>
        <v>0</v>
      </c>
    </row>
    <row r="210" spans="1:40" ht="30.75" customHeight="1" x14ac:dyDescent="0.2">
      <c r="A210" s="61"/>
      <c r="B210" s="58" t="s">
        <v>92</v>
      </c>
      <c r="C210" s="137">
        <f>SUM('84_02'!C25)</f>
        <v>0</v>
      </c>
      <c r="D210" s="137">
        <f>SUM('84_02'!D25)</f>
        <v>0</v>
      </c>
      <c r="E210" s="137">
        <f>SUM('84_02'!E25)</f>
        <v>0</v>
      </c>
      <c r="F210" s="137">
        <f>SUM('84_02'!F25)</f>
        <v>0</v>
      </c>
      <c r="G210" s="137">
        <f>SUM('84_02'!G25)</f>
        <v>0</v>
      </c>
      <c r="H210" s="137">
        <f>SUM('84_02'!H25)</f>
        <v>0</v>
      </c>
      <c r="I210" s="137">
        <f>SUM('84_02'!I25)</f>
        <v>0</v>
      </c>
      <c r="J210" s="137">
        <f>SUM('84_02'!J25)</f>
        <v>0</v>
      </c>
      <c r="K210" s="137">
        <f>SUM('84_02'!K25)</f>
        <v>0</v>
      </c>
      <c r="L210" s="137">
        <f>SUM('84_02'!L25)</f>
        <v>0</v>
      </c>
      <c r="M210" s="137">
        <f>SUM('84_02'!M25)</f>
        <v>0</v>
      </c>
      <c r="N210" s="137">
        <f>SUM('84_02'!N25)</f>
        <v>0</v>
      </c>
      <c r="O210" s="137">
        <f>SUM('84_02'!O25)</f>
        <v>0</v>
      </c>
      <c r="P210" s="137">
        <f>SUM('84_02'!P25)</f>
        <v>0</v>
      </c>
      <c r="Q210" s="137">
        <f>SUM('84_02'!Q25)</f>
        <v>0</v>
      </c>
      <c r="R210" s="137">
        <f>SUM('84_02'!R25)</f>
        <v>0</v>
      </c>
      <c r="S210" s="137">
        <f>SUM('84_02'!S25)</f>
        <v>0</v>
      </c>
      <c r="T210" s="137">
        <f>SUM('84_02'!T25)</f>
        <v>0</v>
      </c>
      <c r="U210" s="137">
        <f>SUM('84_02'!U25)</f>
        <v>0</v>
      </c>
      <c r="V210" s="137">
        <f>SUM('84_02'!V25)</f>
        <v>0</v>
      </c>
      <c r="W210" s="137">
        <f>SUM('84_02'!W25)</f>
        <v>0</v>
      </c>
      <c r="X210" s="137">
        <f>SUM('84_02'!X25)</f>
        <v>0</v>
      </c>
      <c r="Y210" s="137">
        <f>SUM('84_02'!Y25)</f>
        <v>0</v>
      </c>
      <c r="Z210" s="137">
        <f>SUM('84_02'!Z25)</f>
        <v>0</v>
      </c>
      <c r="AA210" s="137">
        <f>SUM('84_02'!AA25)</f>
        <v>0</v>
      </c>
      <c r="AB210" s="137">
        <f>SUM('84_02'!AB25)</f>
        <v>0</v>
      </c>
      <c r="AC210" s="137">
        <f>SUM('84_02'!AC25)</f>
        <v>0</v>
      </c>
      <c r="AD210" s="137">
        <f>SUM('84_02'!AD25)</f>
        <v>0</v>
      </c>
      <c r="AE210" s="137">
        <f>SUM('84_02'!AE25)</f>
        <v>0</v>
      </c>
      <c r="AF210" s="137">
        <f>SUM('84_02'!AF25)</f>
        <v>0</v>
      </c>
      <c r="AG210" s="137">
        <f>SUM('84_02'!AG25)</f>
        <v>0</v>
      </c>
      <c r="AH210" s="137">
        <f>SUM('84_02'!AH25)</f>
        <v>0</v>
      </c>
      <c r="AI210" s="137">
        <f>SUM('84_02'!AI25)</f>
        <v>0</v>
      </c>
      <c r="AJ210" s="137">
        <f>SUM('84_02'!AJ25)</f>
        <v>0</v>
      </c>
      <c r="AK210" s="137">
        <f>SUM('84_02'!AK25)</f>
        <v>0</v>
      </c>
      <c r="AL210" s="137">
        <f>SUM('84_02'!AL25)</f>
        <v>0</v>
      </c>
      <c r="AM210" s="137">
        <f>SUM('84_02'!AM25)</f>
        <v>0</v>
      </c>
    </row>
    <row r="211" spans="1:40" ht="30.75" customHeight="1" x14ac:dyDescent="0.2">
      <c r="A211" s="61"/>
      <c r="B211" s="106" t="s">
        <v>149</v>
      </c>
      <c r="C211" s="135">
        <f>SUM('84_02'!C26)</f>
        <v>4056</v>
      </c>
      <c r="D211" s="135">
        <f>SUM('84_02'!D26)</f>
        <v>4056</v>
      </c>
      <c r="E211" s="135">
        <f>SUM('84_02'!E26)</f>
        <v>4056</v>
      </c>
      <c r="F211" s="135">
        <f>SUM('84_02'!F26)</f>
        <v>4056</v>
      </c>
      <c r="G211" s="135">
        <f>SUM('84_02'!G26)</f>
        <v>4056</v>
      </c>
      <c r="H211" s="135">
        <f>SUM('84_02'!H26)</f>
        <v>0</v>
      </c>
      <c r="I211" s="135">
        <f>SUM('84_02'!I26)</f>
        <v>4056</v>
      </c>
      <c r="J211" s="135">
        <f>SUM('84_02'!J26)</f>
        <v>0</v>
      </c>
      <c r="K211" s="135">
        <f>SUM('84_02'!K26)</f>
        <v>4056</v>
      </c>
      <c r="L211" s="135">
        <f>SUM('84_02'!L26)</f>
        <v>0</v>
      </c>
      <c r="M211" s="135">
        <f>SUM('84_02'!M26)</f>
        <v>4056</v>
      </c>
      <c r="N211" s="135">
        <f>SUM('84_02'!N26)</f>
        <v>0</v>
      </c>
      <c r="O211" s="135">
        <f>SUM('84_02'!O26)</f>
        <v>4056</v>
      </c>
      <c r="P211" s="135">
        <f>SUM('84_02'!P26)</f>
        <v>0</v>
      </c>
      <c r="Q211" s="135">
        <f>SUM('84_02'!Q26)</f>
        <v>4056</v>
      </c>
      <c r="R211" s="135">
        <f>SUM('84_02'!R26)</f>
        <v>0</v>
      </c>
      <c r="S211" s="135">
        <f>SUM('84_02'!S26)</f>
        <v>4056</v>
      </c>
      <c r="T211" s="135">
        <f>SUM('84_02'!T26)</f>
        <v>0</v>
      </c>
      <c r="U211" s="135">
        <f>SUM('84_02'!U26)</f>
        <v>4056</v>
      </c>
      <c r="V211" s="135">
        <f>SUM('84_02'!V26)</f>
        <v>0</v>
      </c>
      <c r="W211" s="135">
        <f>SUM('84_02'!W26)</f>
        <v>4056</v>
      </c>
      <c r="X211" s="135">
        <f>SUM('84_02'!X26)</f>
        <v>0</v>
      </c>
      <c r="Y211" s="135">
        <f>SUM('84_02'!Y26)</f>
        <v>0</v>
      </c>
      <c r="Z211" s="135">
        <f>SUM('84_02'!Z26)</f>
        <v>4056</v>
      </c>
      <c r="AA211" s="135">
        <f>SUM('84_02'!AA26)</f>
        <v>0</v>
      </c>
      <c r="AB211" s="135">
        <f>SUM('84_02'!AB26)</f>
        <v>4056</v>
      </c>
      <c r="AC211" s="135">
        <f>SUM('84_02'!AC26)</f>
        <v>0</v>
      </c>
      <c r="AD211" s="135">
        <f>SUM('84_02'!AD26)</f>
        <v>4056</v>
      </c>
      <c r="AE211" s="135">
        <f>SUM('84_02'!AE26)</f>
        <v>0</v>
      </c>
      <c r="AF211" s="135">
        <f>SUM('84_02'!AF26)</f>
        <v>4056</v>
      </c>
      <c r="AG211" s="135">
        <f>SUM('84_02'!AG26)</f>
        <v>0</v>
      </c>
      <c r="AH211" s="135">
        <f>SUM('84_02'!AH26)</f>
        <v>4056</v>
      </c>
      <c r="AI211" s="135">
        <f>SUM('84_02'!AI26)</f>
        <v>0</v>
      </c>
      <c r="AJ211" s="135">
        <f>SUM('84_02'!AJ26)</f>
        <v>4056</v>
      </c>
      <c r="AK211" s="135">
        <f>SUM('84_02'!AK26)</f>
        <v>0</v>
      </c>
      <c r="AL211" s="135">
        <f>SUM('84_02'!AL26)</f>
        <v>0</v>
      </c>
      <c r="AM211" s="135">
        <f>SUM('84_02'!AM26)</f>
        <v>0</v>
      </c>
    </row>
    <row r="212" spans="1:40" ht="30.75" customHeight="1" x14ac:dyDescent="0.2">
      <c r="A212" s="61"/>
      <c r="B212" s="58" t="s">
        <v>96</v>
      </c>
      <c r="C212" s="135">
        <f>SUM('84_02'!C27)</f>
        <v>0</v>
      </c>
      <c r="D212" s="135">
        <f>SUM('84_02'!D27)</f>
        <v>0</v>
      </c>
      <c r="E212" s="135">
        <f>SUM('84_02'!E27)</f>
        <v>-40</v>
      </c>
      <c r="F212" s="135">
        <f>SUM('84_02'!F27)</f>
        <v>0</v>
      </c>
      <c r="G212" s="135"/>
      <c r="H212" s="135">
        <f>SUM('84_02'!H27)</f>
        <v>0</v>
      </c>
      <c r="I212" s="135">
        <f>SUM('84_02'!E27)</f>
        <v>-40</v>
      </c>
      <c r="J212" s="135">
        <f>SUM('84_02'!F27)</f>
        <v>0</v>
      </c>
      <c r="K212" s="135">
        <f>SUM('84_02'!H27)</f>
        <v>0</v>
      </c>
      <c r="L212" s="135">
        <f>SUM('84_02'!I27)</f>
        <v>0</v>
      </c>
      <c r="M212" s="135">
        <f>SUM('84_02'!J27)</f>
        <v>0</v>
      </c>
      <c r="N212" s="135">
        <f>SUM('84_02'!K27)</f>
        <v>0</v>
      </c>
      <c r="O212" s="135">
        <f>SUM('84_02'!L27)</f>
        <v>0</v>
      </c>
      <c r="P212" s="135">
        <f>SUM('84_02'!M27)</f>
        <v>0</v>
      </c>
      <c r="Q212" s="135">
        <f>SUM('84_02'!N27)</f>
        <v>0</v>
      </c>
      <c r="R212" s="135">
        <f>SUM('84_02'!O27)</f>
        <v>0</v>
      </c>
      <c r="S212" s="135">
        <f>SUM('84_02'!P27)</f>
        <v>0</v>
      </c>
      <c r="T212" s="135">
        <f>SUM('84_02'!Q27)</f>
        <v>0</v>
      </c>
      <c r="U212" s="135">
        <f>SUM('84_02'!R27)</f>
        <v>0</v>
      </c>
      <c r="V212" s="135">
        <f>SUM('84_02'!S27)</f>
        <v>0</v>
      </c>
      <c r="W212" s="135">
        <f>SUM('84_02'!T27)</f>
        <v>0</v>
      </c>
      <c r="X212" s="135">
        <f>SUM('84_02'!U27)</f>
        <v>0</v>
      </c>
      <c r="Y212" s="135">
        <f>SUM('84_02'!V27)</f>
        <v>0</v>
      </c>
      <c r="Z212" s="135">
        <f>SUM('84_02'!V27)</f>
        <v>0</v>
      </c>
      <c r="AA212" s="135">
        <f>SUM('84_02'!W27)</f>
        <v>0</v>
      </c>
      <c r="AB212" s="135">
        <f>SUM('84_02'!X27)</f>
        <v>0</v>
      </c>
      <c r="AC212" s="135">
        <f>SUM('84_02'!Z27)</f>
        <v>0</v>
      </c>
      <c r="AD212" s="135">
        <f>SUM('84_02'!AD27)</f>
        <v>0</v>
      </c>
      <c r="AE212" s="135"/>
      <c r="AF212" s="135"/>
      <c r="AG212" s="135"/>
      <c r="AH212" s="135"/>
      <c r="AI212" s="135"/>
      <c r="AJ212" s="135"/>
      <c r="AK212" s="135">
        <f>SUM('84_02'!AE27)</f>
        <v>0</v>
      </c>
      <c r="AL212" s="135">
        <f>SUM('84_02'!AF27)</f>
        <v>0</v>
      </c>
      <c r="AM212" s="135">
        <f>SUM('84_02'!AG27)</f>
        <v>0</v>
      </c>
    </row>
    <row r="213" spans="1:40" ht="30.75" customHeight="1" x14ac:dyDescent="0.2">
      <c r="A213" s="61"/>
      <c r="B213" s="107" t="s">
        <v>105</v>
      </c>
      <c r="C213" s="38">
        <f>SUM(C214:C218)</f>
        <v>145096</v>
      </c>
      <c r="D213" s="38">
        <f t="shared" ref="D213:AM213" si="95">SUM(D214:D218)</f>
        <v>138461</v>
      </c>
      <c r="E213" s="38">
        <f t="shared" si="95"/>
        <v>104654</v>
      </c>
      <c r="F213" s="38">
        <f t="shared" si="95"/>
        <v>21654</v>
      </c>
      <c r="G213" s="38">
        <f t="shared" si="95"/>
        <v>21654</v>
      </c>
      <c r="H213" s="38">
        <f t="shared" si="95"/>
        <v>0</v>
      </c>
      <c r="I213" s="38">
        <f t="shared" si="95"/>
        <v>145096</v>
      </c>
      <c r="J213" s="38">
        <f t="shared" si="95"/>
        <v>0</v>
      </c>
      <c r="K213" s="38">
        <f t="shared" si="95"/>
        <v>145096</v>
      </c>
      <c r="L213" s="38">
        <f t="shared" si="95"/>
        <v>300</v>
      </c>
      <c r="M213" s="38">
        <f t="shared" si="95"/>
        <v>145396</v>
      </c>
      <c r="N213" s="38">
        <f t="shared" si="95"/>
        <v>0</v>
      </c>
      <c r="O213" s="38">
        <f t="shared" si="95"/>
        <v>145396</v>
      </c>
      <c r="P213" s="38">
        <f t="shared" si="95"/>
        <v>-1200</v>
      </c>
      <c r="Q213" s="38">
        <f t="shared" si="95"/>
        <v>144196</v>
      </c>
      <c r="R213" s="38">
        <f t="shared" si="95"/>
        <v>-2709</v>
      </c>
      <c r="S213" s="38">
        <f t="shared" si="95"/>
        <v>141487</v>
      </c>
      <c r="T213" s="38">
        <f t="shared" si="95"/>
        <v>0</v>
      </c>
      <c r="U213" s="38">
        <f t="shared" si="95"/>
        <v>141487</v>
      </c>
      <c r="V213" s="38">
        <f t="shared" si="95"/>
        <v>-2070</v>
      </c>
      <c r="W213" s="38">
        <f t="shared" si="95"/>
        <v>139417</v>
      </c>
      <c r="X213" s="38">
        <f t="shared" si="95"/>
        <v>0</v>
      </c>
      <c r="Y213" s="38">
        <f t="shared" si="95"/>
        <v>0</v>
      </c>
      <c r="Z213" s="38">
        <f t="shared" si="95"/>
        <v>139417</v>
      </c>
      <c r="AA213" s="38">
        <f t="shared" si="95"/>
        <v>0</v>
      </c>
      <c r="AB213" s="38">
        <f t="shared" si="95"/>
        <v>139417</v>
      </c>
      <c r="AC213" s="38">
        <f t="shared" si="95"/>
        <v>-956</v>
      </c>
      <c r="AD213" s="38">
        <f t="shared" si="95"/>
        <v>138461</v>
      </c>
      <c r="AE213" s="38">
        <f t="shared" si="95"/>
        <v>0</v>
      </c>
      <c r="AF213" s="38">
        <f t="shared" si="95"/>
        <v>138461</v>
      </c>
      <c r="AG213" s="38">
        <f t="shared" si="95"/>
        <v>0</v>
      </c>
      <c r="AH213" s="38">
        <f t="shared" si="95"/>
        <v>138461</v>
      </c>
      <c r="AI213" s="38">
        <f t="shared" si="95"/>
        <v>0</v>
      </c>
      <c r="AJ213" s="38">
        <f t="shared" si="95"/>
        <v>138461</v>
      </c>
      <c r="AK213" s="38">
        <f t="shared" si="95"/>
        <v>0</v>
      </c>
      <c r="AL213" s="38">
        <f t="shared" si="95"/>
        <v>0</v>
      </c>
      <c r="AM213" s="38">
        <f t="shared" si="95"/>
        <v>0</v>
      </c>
    </row>
    <row r="214" spans="1:40" ht="30.75" customHeight="1" x14ac:dyDescent="0.2">
      <c r="A214" s="61"/>
      <c r="B214" s="61" t="s">
        <v>92</v>
      </c>
      <c r="C214" s="115">
        <f>SUM('84_02'!C29)</f>
        <v>3850</v>
      </c>
      <c r="D214" s="115">
        <f>SUM('84_02'!D29)</f>
        <v>3900</v>
      </c>
      <c r="E214" s="115">
        <f>SUM('84_02'!E29)</f>
        <v>3849</v>
      </c>
      <c r="F214" s="115">
        <f>SUM('84_02'!F29)</f>
        <v>1620</v>
      </c>
      <c r="G214" s="115">
        <f>SUM('84_02'!G29)</f>
        <v>1620</v>
      </c>
      <c r="H214" s="115">
        <f>SUM('84_02'!H29)</f>
        <v>0</v>
      </c>
      <c r="I214" s="115">
        <f>SUM('84_02'!I29)</f>
        <v>3850</v>
      </c>
      <c r="J214" s="115">
        <f>SUM('84_02'!J29)</f>
        <v>0</v>
      </c>
      <c r="K214" s="115">
        <f>SUM('84_02'!K29)</f>
        <v>3850</v>
      </c>
      <c r="L214" s="115">
        <f>SUM('84_02'!L29)</f>
        <v>0</v>
      </c>
      <c r="M214" s="115">
        <f>SUM('84_02'!M29)</f>
        <v>3850</v>
      </c>
      <c r="N214" s="115">
        <f>SUM('84_02'!N29)</f>
        <v>0</v>
      </c>
      <c r="O214" s="115">
        <f>SUM('84_02'!O29)</f>
        <v>3850</v>
      </c>
      <c r="P214" s="115">
        <f>SUM('84_02'!P29)</f>
        <v>0</v>
      </c>
      <c r="Q214" s="115">
        <f>SUM('84_02'!Q29)</f>
        <v>3850</v>
      </c>
      <c r="R214" s="115">
        <f>SUM('84_02'!R29)</f>
        <v>0</v>
      </c>
      <c r="S214" s="115">
        <f>SUM('84_02'!S29)</f>
        <v>3850</v>
      </c>
      <c r="T214" s="115">
        <f>SUM('84_02'!T29)</f>
        <v>0</v>
      </c>
      <c r="U214" s="115">
        <f>SUM('84_02'!U29)</f>
        <v>3850</v>
      </c>
      <c r="V214" s="115">
        <f>SUM('84_02'!V29)</f>
        <v>50</v>
      </c>
      <c r="W214" s="115">
        <f>SUM('84_02'!W29)</f>
        <v>3900</v>
      </c>
      <c r="X214" s="115">
        <f>SUM('84_02'!X29)</f>
        <v>0</v>
      </c>
      <c r="Y214" s="115">
        <f>SUM('84_02'!Y29)</f>
        <v>0</v>
      </c>
      <c r="Z214" s="115">
        <f>SUM('84_02'!Z29)</f>
        <v>3900</v>
      </c>
      <c r="AA214" s="115">
        <f>SUM('84_02'!AA29)</f>
        <v>0</v>
      </c>
      <c r="AB214" s="115">
        <f>SUM('84_02'!AB29)</f>
        <v>3900</v>
      </c>
      <c r="AC214" s="115">
        <f>SUM('84_02'!AC29)</f>
        <v>0</v>
      </c>
      <c r="AD214" s="115">
        <f>SUM('84_02'!AD29)</f>
        <v>3900</v>
      </c>
      <c r="AE214" s="115">
        <f>SUM('84_02'!AE29)</f>
        <v>0</v>
      </c>
      <c r="AF214" s="115">
        <f>SUM('84_02'!AF29)</f>
        <v>3900</v>
      </c>
      <c r="AG214" s="115">
        <f>SUM('84_02'!AG29)</f>
        <v>0</v>
      </c>
      <c r="AH214" s="115">
        <f>SUM('84_02'!AH29)</f>
        <v>3900</v>
      </c>
      <c r="AI214" s="115">
        <f>SUM('84_02'!AI29)</f>
        <v>0</v>
      </c>
      <c r="AJ214" s="115">
        <f>SUM('84_02'!AJ29)</f>
        <v>3900</v>
      </c>
      <c r="AK214" s="115">
        <f>SUM('84_02'!AK29)</f>
        <v>0</v>
      </c>
      <c r="AL214" s="115">
        <f>SUM('84_02'!AL29)</f>
        <v>0</v>
      </c>
      <c r="AM214" s="115">
        <f>SUM('84_02'!AM29)</f>
        <v>0</v>
      </c>
    </row>
    <row r="215" spans="1:40" ht="30.75" customHeight="1" x14ac:dyDescent="0.2">
      <c r="A215" s="61"/>
      <c r="B215" s="106" t="s">
        <v>106</v>
      </c>
      <c r="C215" s="135">
        <f>SUM('84_02'!C31)</f>
        <v>127440</v>
      </c>
      <c r="D215" s="135">
        <f>SUM('84_02'!D31)</f>
        <v>123040</v>
      </c>
      <c r="E215" s="135">
        <f>SUM('84_02'!E31)</f>
        <v>90530</v>
      </c>
      <c r="F215" s="135">
        <f>SUM('84_02'!F31)</f>
        <v>7096</v>
      </c>
      <c r="G215" s="135">
        <f>SUM('84_02'!G31)</f>
        <v>7096</v>
      </c>
      <c r="H215" s="135">
        <f>SUM('84_02'!H31)</f>
        <v>0</v>
      </c>
      <c r="I215" s="135">
        <f>SUM('84_02'!I31)</f>
        <v>127440</v>
      </c>
      <c r="J215" s="135">
        <f>SUM('84_02'!J31)</f>
        <v>0</v>
      </c>
      <c r="K215" s="135">
        <f>SUM('84_02'!K31)</f>
        <v>127440</v>
      </c>
      <c r="L215" s="135">
        <f>SUM('84_02'!L31)</f>
        <v>0</v>
      </c>
      <c r="M215" s="135">
        <f>SUM('84_02'!M31)</f>
        <v>127440</v>
      </c>
      <c r="N215" s="135">
        <f>SUM('84_02'!N31)</f>
        <v>0</v>
      </c>
      <c r="O215" s="135">
        <f>SUM('84_02'!O31)</f>
        <v>127440</v>
      </c>
      <c r="P215" s="135">
        <f>SUM('84_02'!P31)</f>
        <v>-4400</v>
      </c>
      <c r="Q215" s="135">
        <f>SUM('84_02'!Q31)</f>
        <v>123040</v>
      </c>
      <c r="R215" s="135">
        <f>SUM('84_02'!R31)</f>
        <v>0</v>
      </c>
      <c r="S215" s="135">
        <f>SUM('84_02'!S31)</f>
        <v>123040</v>
      </c>
      <c r="T215" s="135">
        <f>SUM('84_02'!T31)</f>
        <v>0</v>
      </c>
      <c r="U215" s="135">
        <f>SUM('84_02'!U31)</f>
        <v>123040</v>
      </c>
      <c r="V215" s="135">
        <f>SUM('84_02'!V31)</f>
        <v>0</v>
      </c>
      <c r="W215" s="135">
        <f>SUM('84_02'!W31)</f>
        <v>123040</v>
      </c>
      <c r="X215" s="135">
        <f>SUM('84_02'!X31)</f>
        <v>0</v>
      </c>
      <c r="Y215" s="135">
        <f>SUM('84_02'!Y31)</f>
        <v>0</v>
      </c>
      <c r="Z215" s="135">
        <f>SUM('84_02'!Z31)</f>
        <v>123040</v>
      </c>
      <c r="AA215" s="135">
        <f>SUM('84_02'!AA31)</f>
        <v>0</v>
      </c>
      <c r="AB215" s="135">
        <f>SUM('84_02'!AB31)</f>
        <v>123040</v>
      </c>
      <c r="AC215" s="135">
        <f>SUM('84_02'!AC31)</f>
        <v>0</v>
      </c>
      <c r="AD215" s="135">
        <f>SUM('84_02'!AD31)</f>
        <v>123040</v>
      </c>
      <c r="AE215" s="135">
        <f>SUM('84_02'!AE31)</f>
        <v>0</v>
      </c>
      <c r="AF215" s="135">
        <f>SUM('84_02'!AF31)</f>
        <v>123040</v>
      </c>
      <c r="AG215" s="135">
        <f>SUM('84_02'!AG31)</f>
        <v>0</v>
      </c>
      <c r="AH215" s="135">
        <f>SUM('84_02'!AH31)</f>
        <v>123040</v>
      </c>
      <c r="AI215" s="135">
        <f>SUM('84_02'!AI31)</f>
        <v>0</v>
      </c>
      <c r="AJ215" s="135">
        <f>SUM('84_02'!AJ31)</f>
        <v>123040</v>
      </c>
      <c r="AK215" s="135">
        <f>SUM('84_02'!AK31)</f>
        <v>0</v>
      </c>
      <c r="AL215" s="135">
        <f>SUM('84_02'!AL31)</f>
        <v>0</v>
      </c>
      <c r="AM215" s="135">
        <f>SUM('84_02'!AM31)</f>
        <v>0</v>
      </c>
    </row>
    <row r="216" spans="1:40" ht="30.75" customHeight="1" x14ac:dyDescent="0.2">
      <c r="A216" s="61"/>
      <c r="B216" s="111" t="s">
        <v>107</v>
      </c>
      <c r="C216" s="135">
        <f>SUM('84_02'!C32)</f>
        <v>0</v>
      </c>
      <c r="D216" s="135">
        <f>SUM('84_02'!D32)</f>
        <v>0</v>
      </c>
      <c r="E216" s="135">
        <f>SUM('84_02'!E32)</f>
        <v>0</v>
      </c>
      <c r="F216" s="135">
        <f>SUM('84_02'!F32)</f>
        <v>130</v>
      </c>
      <c r="G216" s="135">
        <f>SUM('84_02'!G32)</f>
        <v>130</v>
      </c>
      <c r="H216" s="135">
        <f>SUM('84_02'!H32)</f>
        <v>0</v>
      </c>
      <c r="I216" s="135">
        <f>SUM('84_02'!I32)</f>
        <v>0</v>
      </c>
      <c r="J216" s="135">
        <f>SUM('84_02'!J32)</f>
        <v>0</v>
      </c>
      <c r="K216" s="135">
        <f>SUM('84_02'!K32)</f>
        <v>0</v>
      </c>
      <c r="L216" s="135">
        <f>SUM('84_02'!L32)</f>
        <v>0</v>
      </c>
      <c r="M216" s="135">
        <f>SUM('84_02'!M32)</f>
        <v>0</v>
      </c>
      <c r="N216" s="135">
        <f>SUM('84_02'!N32)</f>
        <v>0</v>
      </c>
      <c r="O216" s="135">
        <f>SUM('84_02'!O32)</f>
        <v>0</v>
      </c>
      <c r="P216" s="135">
        <f>SUM('84_02'!P32)</f>
        <v>0</v>
      </c>
      <c r="Q216" s="135">
        <f>SUM('84_02'!Q32)</f>
        <v>0</v>
      </c>
      <c r="R216" s="135">
        <f>SUM('84_02'!R32)</f>
        <v>0</v>
      </c>
      <c r="S216" s="135">
        <f>SUM('84_02'!S32)</f>
        <v>0</v>
      </c>
      <c r="T216" s="135">
        <f>SUM('84_02'!T32)</f>
        <v>0</v>
      </c>
      <c r="U216" s="135">
        <f>SUM('84_02'!U32)</f>
        <v>0</v>
      </c>
      <c r="V216" s="135">
        <f>SUM('84_02'!V32)</f>
        <v>0</v>
      </c>
      <c r="W216" s="135">
        <f>SUM('84_02'!W32)</f>
        <v>0</v>
      </c>
      <c r="X216" s="135">
        <f>SUM('84_02'!X32)</f>
        <v>0</v>
      </c>
      <c r="Y216" s="135">
        <f>SUM('84_02'!Y32)</f>
        <v>0</v>
      </c>
      <c r="Z216" s="135">
        <f>SUM('84_02'!Z32)</f>
        <v>0</v>
      </c>
      <c r="AA216" s="135">
        <f>SUM('84_02'!AA32)</f>
        <v>0</v>
      </c>
      <c r="AB216" s="135">
        <f>SUM('84_02'!AB32)</f>
        <v>0</v>
      </c>
      <c r="AC216" s="135">
        <f>SUM('84_02'!AC32)</f>
        <v>0</v>
      </c>
      <c r="AD216" s="135">
        <f>SUM('84_02'!AD32)</f>
        <v>0</v>
      </c>
      <c r="AE216" s="135">
        <f>SUM('84_02'!AE32)</f>
        <v>0</v>
      </c>
      <c r="AF216" s="135">
        <f>SUM('84_02'!AF32)</f>
        <v>0</v>
      </c>
      <c r="AG216" s="135">
        <f>SUM('84_02'!AG32)</f>
        <v>0</v>
      </c>
      <c r="AH216" s="135">
        <f>SUM('84_02'!AH32)</f>
        <v>0</v>
      </c>
      <c r="AI216" s="135">
        <f>SUM('84_02'!AI32)</f>
        <v>0</v>
      </c>
      <c r="AJ216" s="135">
        <f>SUM('84_02'!AJ32)</f>
        <v>0</v>
      </c>
      <c r="AK216" s="135">
        <f>SUM('84_02'!AK32)</f>
        <v>0</v>
      </c>
      <c r="AL216" s="135">
        <f>SUM('84_02'!AL32)</f>
        <v>0</v>
      </c>
      <c r="AM216" s="135">
        <f>SUM('84_02'!AM32)</f>
        <v>0</v>
      </c>
    </row>
    <row r="217" spans="1:40" ht="30.75" customHeight="1" x14ac:dyDescent="0.2">
      <c r="A217" s="61"/>
      <c r="B217" s="61" t="s">
        <v>101</v>
      </c>
      <c r="C217" s="115">
        <f>SUM('84_02'!C33)</f>
        <v>13806</v>
      </c>
      <c r="D217" s="115">
        <f>SUM('84_02'!D33)</f>
        <v>11521</v>
      </c>
      <c r="E217" s="115">
        <f>SUM('84_02'!E33)</f>
        <v>10278</v>
      </c>
      <c r="F217" s="115">
        <f>SUM('84_02'!F33)</f>
        <v>12808</v>
      </c>
      <c r="G217" s="115">
        <f>SUM('84_02'!G33)</f>
        <v>12808</v>
      </c>
      <c r="H217" s="115">
        <f>SUM('84_02'!H33)</f>
        <v>0</v>
      </c>
      <c r="I217" s="115">
        <f>SUM('84_02'!I33)</f>
        <v>13806</v>
      </c>
      <c r="J217" s="115">
        <f>SUM('84_02'!J33)</f>
        <v>0</v>
      </c>
      <c r="K217" s="115">
        <f>SUM('84_02'!K33)</f>
        <v>13806</v>
      </c>
      <c r="L217" s="115">
        <f>SUM('84_02'!L33)</f>
        <v>300</v>
      </c>
      <c r="M217" s="115">
        <f>SUM('84_02'!M33)</f>
        <v>14106</v>
      </c>
      <c r="N217" s="115">
        <f>SUM('84_02'!N33)</f>
        <v>0</v>
      </c>
      <c r="O217" s="115">
        <f>SUM('84_02'!O33)</f>
        <v>14106</v>
      </c>
      <c r="P217" s="115">
        <f>SUM('84_02'!P33)</f>
        <v>3200</v>
      </c>
      <c r="Q217" s="115">
        <f>SUM('84_02'!Q33)</f>
        <v>17306</v>
      </c>
      <c r="R217" s="115">
        <f>SUM('84_02'!R33)</f>
        <v>-2709</v>
      </c>
      <c r="S217" s="115">
        <f>SUM('84_02'!S33)</f>
        <v>14597</v>
      </c>
      <c r="T217" s="115">
        <f>SUM('84_02'!T33)</f>
        <v>0</v>
      </c>
      <c r="U217" s="115">
        <f>SUM('84_02'!U33)</f>
        <v>14597</v>
      </c>
      <c r="V217" s="115">
        <f>SUM('84_02'!V33)</f>
        <v>-2120</v>
      </c>
      <c r="W217" s="115">
        <f>SUM('84_02'!W33)</f>
        <v>12477</v>
      </c>
      <c r="X217" s="115">
        <f>SUM('84_02'!X33)</f>
        <v>0</v>
      </c>
      <c r="Y217" s="115">
        <f>SUM('84_02'!Y33)</f>
        <v>0</v>
      </c>
      <c r="Z217" s="115">
        <f>SUM('84_02'!Z33)</f>
        <v>12477</v>
      </c>
      <c r="AA217" s="115">
        <f>SUM('84_02'!AA33)</f>
        <v>0</v>
      </c>
      <c r="AB217" s="115">
        <f>SUM('84_02'!AB33)</f>
        <v>12477</v>
      </c>
      <c r="AC217" s="115">
        <f>SUM('84_02'!AC33)</f>
        <v>-956</v>
      </c>
      <c r="AD217" s="115">
        <f>SUM('84_02'!AD33)</f>
        <v>11521</v>
      </c>
      <c r="AE217" s="115">
        <f>SUM('84_02'!AE33)</f>
        <v>0</v>
      </c>
      <c r="AF217" s="115">
        <f>SUM('84_02'!AF33)</f>
        <v>11521</v>
      </c>
      <c r="AG217" s="115">
        <f>SUM('84_02'!AG33)</f>
        <v>0</v>
      </c>
      <c r="AH217" s="115">
        <f>SUM('84_02'!AH33)</f>
        <v>11521</v>
      </c>
      <c r="AI217" s="115">
        <f>SUM('84_02'!AI33)</f>
        <v>0</v>
      </c>
      <c r="AJ217" s="115">
        <f>SUM('84_02'!AJ33)</f>
        <v>11521</v>
      </c>
      <c r="AK217" s="115">
        <f>SUM('84_02'!AK33)</f>
        <v>0</v>
      </c>
      <c r="AL217" s="115">
        <f>SUM('84_02'!AL33)</f>
        <v>0</v>
      </c>
      <c r="AM217" s="115">
        <f>SUM('84_02'!AM33)</f>
        <v>0</v>
      </c>
    </row>
    <row r="218" spans="1:40" ht="30.75" customHeight="1" x14ac:dyDescent="0.2">
      <c r="A218" s="61"/>
      <c r="B218" s="140" t="s">
        <v>96</v>
      </c>
      <c r="C218" s="115">
        <f>SUM('84_02'!C36)</f>
        <v>0</v>
      </c>
      <c r="D218" s="115">
        <f>SUM('84_02'!D36)</f>
        <v>0</v>
      </c>
      <c r="E218" s="115">
        <f>SUM('84_02'!E36)</f>
        <v>-3</v>
      </c>
      <c r="F218" s="115">
        <f>SUM('84_02'!F36)</f>
        <v>0</v>
      </c>
      <c r="G218" s="115">
        <f>SUM('84_02'!G36)</f>
        <v>0</v>
      </c>
      <c r="H218" s="115">
        <f>SUM('84_02'!H36)</f>
        <v>0</v>
      </c>
      <c r="I218" s="115">
        <f>SUM('84_02'!I36)</f>
        <v>0</v>
      </c>
      <c r="J218" s="115">
        <f>SUM('84_02'!J36)</f>
        <v>0</v>
      </c>
      <c r="K218" s="115">
        <f>SUM('84_02'!K36)</f>
        <v>0</v>
      </c>
      <c r="L218" s="115">
        <f>SUM('84_02'!L36)</f>
        <v>0</v>
      </c>
      <c r="M218" s="115">
        <f>SUM('84_02'!M36)</f>
        <v>0</v>
      </c>
      <c r="N218" s="115">
        <f>SUM('84_02'!N36)</f>
        <v>0</v>
      </c>
      <c r="O218" s="115">
        <f>SUM('84_02'!O36)</f>
        <v>0</v>
      </c>
      <c r="P218" s="115">
        <f>SUM('84_02'!P36)</f>
        <v>0</v>
      </c>
      <c r="Q218" s="115">
        <f>SUM('84_02'!Q36)</f>
        <v>0</v>
      </c>
      <c r="R218" s="115">
        <f>SUM('84_02'!R36)</f>
        <v>0</v>
      </c>
      <c r="S218" s="115">
        <f>SUM('84_02'!S36)</f>
        <v>0</v>
      </c>
      <c r="T218" s="115">
        <f>SUM('84_02'!T36)</f>
        <v>0</v>
      </c>
      <c r="U218" s="115">
        <f>SUM('84_02'!U36)</f>
        <v>0</v>
      </c>
      <c r="V218" s="115">
        <f>SUM('84_02'!V36)</f>
        <v>0</v>
      </c>
      <c r="W218" s="115">
        <f>SUM('84_02'!W36)</f>
        <v>0</v>
      </c>
      <c r="X218" s="115">
        <f>SUM('84_02'!X36)</f>
        <v>0</v>
      </c>
      <c r="Y218" s="115">
        <f>SUM('84_02'!Y36)</f>
        <v>0</v>
      </c>
      <c r="Z218" s="115">
        <f>SUM('84_02'!Z36)</f>
        <v>0</v>
      </c>
      <c r="AA218" s="115">
        <f>SUM('84_02'!AA36)</f>
        <v>0</v>
      </c>
      <c r="AB218" s="115">
        <f>SUM('84_02'!AB36)</f>
        <v>0</v>
      </c>
      <c r="AC218" s="115">
        <f>SUM('84_02'!AC36)</f>
        <v>0</v>
      </c>
      <c r="AD218" s="115">
        <f>SUM('84_02'!AD36)</f>
        <v>0</v>
      </c>
      <c r="AE218" s="115">
        <f>SUM('84_02'!AE36)</f>
        <v>0</v>
      </c>
      <c r="AF218" s="115">
        <f>SUM('84_02'!AF36)</f>
        <v>0</v>
      </c>
      <c r="AG218" s="115">
        <f>SUM('84_02'!AG36)</f>
        <v>0</v>
      </c>
      <c r="AH218" s="115">
        <f>SUM('84_02'!AH36)</f>
        <v>0</v>
      </c>
      <c r="AI218" s="115">
        <f>SUM('84_02'!AI36)</f>
        <v>0</v>
      </c>
      <c r="AJ218" s="115">
        <f>SUM('84_02'!AJ36)</f>
        <v>0</v>
      </c>
      <c r="AK218" s="115">
        <f>SUM('84_02'!AK36)</f>
        <v>0</v>
      </c>
      <c r="AL218" s="115">
        <f>SUM('84_02'!AL36)</f>
        <v>0</v>
      </c>
      <c r="AM218" s="115">
        <f>SUM('84_02'!AM36)</f>
        <v>0</v>
      </c>
    </row>
    <row r="219" spans="1:40" ht="24" customHeight="1" x14ac:dyDescent="0.2">
      <c r="A219" s="146"/>
      <c r="B219" s="146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  <c r="AD219" s="147"/>
      <c r="AE219" s="147"/>
      <c r="AF219" s="147"/>
      <c r="AG219" s="147"/>
      <c r="AH219" s="147"/>
      <c r="AI219" s="147"/>
      <c r="AJ219" s="147"/>
      <c r="AK219" s="147"/>
      <c r="AL219" s="147"/>
      <c r="AM219" s="147"/>
    </row>
    <row r="220" spans="1:40" ht="23.25" customHeight="1" x14ac:dyDescent="0.2">
      <c r="B220" s="11"/>
      <c r="C220" s="11"/>
      <c r="D220" s="11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</row>
    <row r="221" spans="1:40" ht="33.75" x14ac:dyDescent="0.2">
      <c r="B221" s="10" t="s">
        <v>150</v>
      </c>
      <c r="C221" s="149">
        <f t="shared" ref="C221:H222" si="96">SUM(C24-C72)</f>
        <v>-26800</v>
      </c>
      <c r="D221" s="149">
        <f t="shared" si="96"/>
        <v>-26800</v>
      </c>
      <c r="E221" s="149">
        <f t="shared" si="96"/>
        <v>-18281</v>
      </c>
      <c r="F221" s="149">
        <f t="shared" si="96"/>
        <v>-94253</v>
      </c>
      <c r="G221" s="149">
        <f t="shared" si="96"/>
        <v>-8519</v>
      </c>
      <c r="H221" s="149">
        <f t="shared" si="96"/>
        <v>0</v>
      </c>
      <c r="I221" s="149">
        <f t="shared" ref="I221:AM221" si="97">SUM(I24-I72)</f>
        <v>-30317</v>
      </c>
      <c r="J221" s="149">
        <f t="shared" si="97"/>
        <v>0</v>
      </c>
      <c r="K221" s="149">
        <f t="shared" si="97"/>
        <v>-30357</v>
      </c>
      <c r="L221" s="149">
        <f t="shared" si="97"/>
        <v>0</v>
      </c>
      <c r="M221" s="149">
        <f t="shared" si="97"/>
        <v>-30357</v>
      </c>
      <c r="N221" s="149">
        <f t="shared" si="97"/>
        <v>0</v>
      </c>
      <c r="O221" s="149">
        <f t="shared" si="97"/>
        <v>-30357</v>
      </c>
      <c r="P221" s="149">
        <f t="shared" si="97"/>
        <v>1200</v>
      </c>
      <c r="Q221" s="149">
        <f t="shared" si="97"/>
        <v>-29157</v>
      </c>
      <c r="R221" s="149">
        <f t="shared" si="97"/>
        <v>0</v>
      </c>
      <c r="S221" s="149">
        <f t="shared" si="97"/>
        <v>-29157</v>
      </c>
      <c r="T221" s="149">
        <f t="shared" si="97"/>
        <v>0</v>
      </c>
      <c r="U221" s="149">
        <f t="shared" si="97"/>
        <v>-29157</v>
      </c>
      <c r="V221" s="149">
        <f t="shared" si="97"/>
        <v>0</v>
      </c>
      <c r="W221" s="149">
        <f t="shared" si="97"/>
        <v>-29157</v>
      </c>
      <c r="X221" s="149">
        <f t="shared" si="97"/>
        <v>0</v>
      </c>
      <c r="Y221" s="149">
        <f t="shared" si="97"/>
        <v>0</v>
      </c>
      <c r="Z221" s="149">
        <f t="shared" si="97"/>
        <v>-29157</v>
      </c>
      <c r="AA221" s="149">
        <f t="shared" si="97"/>
        <v>0</v>
      </c>
      <c r="AB221" s="149">
        <f t="shared" si="97"/>
        <v>-29157</v>
      </c>
      <c r="AC221" s="149">
        <f t="shared" si="97"/>
        <v>0</v>
      </c>
      <c r="AD221" s="149">
        <f t="shared" si="97"/>
        <v>-29157</v>
      </c>
      <c r="AE221" s="149">
        <f t="shared" si="97"/>
        <v>0</v>
      </c>
      <c r="AF221" s="149">
        <f t="shared" si="97"/>
        <v>226630</v>
      </c>
      <c r="AG221" s="149">
        <f t="shared" si="97"/>
        <v>0</v>
      </c>
      <c r="AH221" s="149">
        <f t="shared" si="97"/>
        <v>226630</v>
      </c>
      <c r="AI221" s="149">
        <f t="shared" si="97"/>
        <v>1293</v>
      </c>
      <c r="AJ221" s="149">
        <f t="shared" si="97"/>
        <v>272571</v>
      </c>
      <c r="AK221" s="149">
        <f t="shared" si="97"/>
        <v>228854</v>
      </c>
      <c r="AL221" s="149">
        <f t="shared" si="97"/>
        <v>239668</v>
      </c>
      <c r="AM221" s="149">
        <f t="shared" si="97"/>
        <v>251000</v>
      </c>
    </row>
    <row r="222" spans="1:40" s="152" customFormat="1" outlineLevel="5" x14ac:dyDescent="0.2">
      <c r="A222" s="3"/>
      <c r="B222" s="150" t="s">
        <v>151</v>
      </c>
      <c r="C222" s="151">
        <f t="shared" si="96"/>
        <v>0</v>
      </c>
      <c r="D222" s="151">
        <f t="shared" si="96"/>
        <v>0</v>
      </c>
      <c r="E222" s="151">
        <f t="shared" si="96"/>
        <v>186</v>
      </c>
      <c r="F222" s="151">
        <f t="shared" si="96"/>
        <v>6985</v>
      </c>
      <c r="G222" s="151">
        <f t="shared" si="96"/>
        <v>0</v>
      </c>
      <c r="H222" s="151">
        <f t="shared" si="96"/>
        <v>0</v>
      </c>
      <c r="I222" s="151">
        <f t="shared" ref="I222:AM222" si="98">SUM(I25-I73)</f>
        <v>-760</v>
      </c>
      <c r="J222" s="151">
        <f t="shared" si="98"/>
        <v>0</v>
      </c>
      <c r="K222" s="151">
        <f t="shared" si="98"/>
        <v>-800</v>
      </c>
      <c r="L222" s="151">
        <f t="shared" si="98"/>
        <v>0</v>
      </c>
      <c r="M222" s="151">
        <f t="shared" si="98"/>
        <v>-800</v>
      </c>
      <c r="N222" s="151">
        <f t="shared" si="98"/>
        <v>0</v>
      </c>
      <c r="O222" s="151">
        <f t="shared" si="98"/>
        <v>-800</v>
      </c>
      <c r="P222" s="151">
        <f t="shared" si="98"/>
        <v>0</v>
      </c>
      <c r="Q222" s="151">
        <f t="shared" si="98"/>
        <v>-800</v>
      </c>
      <c r="R222" s="151">
        <f t="shared" si="98"/>
        <v>0</v>
      </c>
      <c r="S222" s="151">
        <f t="shared" si="98"/>
        <v>-800</v>
      </c>
      <c r="T222" s="151">
        <f t="shared" si="98"/>
        <v>0</v>
      </c>
      <c r="U222" s="151">
        <f t="shared" si="98"/>
        <v>-800</v>
      </c>
      <c r="V222" s="151">
        <f t="shared" si="98"/>
        <v>0</v>
      </c>
      <c r="W222" s="151">
        <f t="shared" si="98"/>
        <v>-800</v>
      </c>
      <c r="X222" s="151">
        <f t="shared" si="98"/>
        <v>0</v>
      </c>
      <c r="Y222" s="151">
        <f t="shared" si="98"/>
        <v>0</v>
      </c>
      <c r="Z222" s="151">
        <f t="shared" si="98"/>
        <v>-800</v>
      </c>
      <c r="AA222" s="151">
        <f t="shared" si="98"/>
        <v>0</v>
      </c>
      <c r="AB222" s="151">
        <f t="shared" si="98"/>
        <v>-800</v>
      </c>
      <c r="AC222" s="151">
        <f t="shared" si="98"/>
        <v>0</v>
      </c>
      <c r="AD222" s="151">
        <f t="shared" si="98"/>
        <v>-800</v>
      </c>
      <c r="AE222" s="151">
        <f t="shared" si="98"/>
        <v>0</v>
      </c>
      <c r="AF222" s="151">
        <f t="shared" si="98"/>
        <v>190713</v>
      </c>
      <c r="AG222" s="151">
        <f t="shared" si="98"/>
        <v>0</v>
      </c>
      <c r="AH222" s="151">
        <f t="shared" si="98"/>
        <v>190713</v>
      </c>
      <c r="AI222" s="151">
        <f t="shared" si="98"/>
        <v>0</v>
      </c>
      <c r="AJ222" s="151">
        <f t="shared" si="98"/>
        <v>231640</v>
      </c>
      <c r="AK222" s="151">
        <f t="shared" si="98"/>
        <v>228854</v>
      </c>
      <c r="AL222" s="151">
        <f t="shared" si="98"/>
        <v>239668</v>
      </c>
      <c r="AM222" s="151">
        <f t="shared" si="98"/>
        <v>251000</v>
      </c>
      <c r="AN222" s="3"/>
    </row>
    <row r="223" spans="1:40" s="152" customFormat="1" outlineLevel="5" x14ac:dyDescent="0.2">
      <c r="A223" s="3"/>
      <c r="B223" s="150" t="s">
        <v>152</v>
      </c>
      <c r="C223" s="151">
        <f t="shared" ref="C223:H223" si="99">SUM(C59-C85)</f>
        <v>-26800</v>
      </c>
      <c r="D223" s="151">
        <f t="shared" si="99"/>
        <v>-26800</v>
      </c>
      <c r="E223" s="151">
        <f t="shared" si="99"/>
        <v>-18467</v>
      </c>
      <c r="F223" s="151">
        <f t="shared" si="99"/>
        <v>-101238</v>
      </c>
      <c r="G223" s="151">
        <f t="shared" si="99"/>
        <v>-8519</v>
      </c>
      <c r="H223" s="151">
        <f t="shared" si="99"/>
        <v>0</v>
      </c>
      <c r="I223" s="151">
        <f t="shared" ref="I223:AM223" si="100">SUM(I59-I85)</f>
        <v>-29557</v>
      </c>
      <c r="J223" s="151">
        <f t="shared" si="100"/>
        <v>0</v>
      </c>
      <c r="K223" s="151">
        <f t="shared" si="100"/>
        <v>-29557</v>
      </c>
      <c r="L223" s="151">
        <f t="shared" si="100"/>
        <v>0</v>
      </c>
      <c r="M223" s="151">
        <f t="shared" si="100"/>
        <v>-29557</v>
      </c>
      <c r="N223" s="151">
        <f t="shared" si="100"/>
        <v>0</v>
      </c>
      <c r="O223" s="151">
        <f t="shared" si="100"/>
        <v>-29557</v>
      </c>
      <c r="P223" s="151">
        <f t="shared" si="100"/>
        <v>1200</v>
      </c>
      <c r="Q223" s="151">
        <f t="shared" si="100"/>
        <v>-28357</v>
      </c>
      <c r="R223" s="151">
        <f t="shared" si="100"/>
        <v>0</v>
      </c>
      <c r="S223" s="151">
        <f t="shared" si="100"/>
        <v>-28357</v>
      </c>
      <c r="T223" s="151">
        <f t="shared" si="100"/>
        <v>0</v>
      </c>
      <c r="U223" s="151">
        <f t="shared" si="100"/>
        <v>-28357</v>
      </c>
      <c r="V223" s="151">
        <f t="shared" si="100"/>
        <v>0</v>
      </c>
      <c r="W223" s="151">
        <f t="shared" si="100"/>
        <v>-28357</v>
      </c>
      <c r="X223" s="151">
        <f t="shared" si="100"/>
        <v>0</v>
      </c>
      <c r="Y223" s="151">
        <f t="shared" si="100"/>
        <v>0</v>
      </c>
      <c r="Z223" s="151">
        <f t="shared" si="100"/>
        <v>-28357</v>
      </c>
      <c r="AA223" s="151">
        <f t="shared" si="100"/>
        <v>0</v>
      </c>
      <c r="AB223" s="151">
        <f t="shared" si="100"/>
        <v>-28357</v>
      </c>
      <c r="AC223" s="151">
        <f t="shared" si="100"/>
        <v>0</v>
      </c>
      <c r="AD223" s="151">
        <f t="shared" si="100"/>
        <v>-28357</v>
      </c>
      <c r="AE223" s="151">
        <f t="shared" si="100"/>
        <v>0</v>
      </c>
      <c r="AF223" s="151">
        <f t="shared" si="100"/>
        <v>35917</v>
      </c>
      <c r="AG223" s="151">
        <f t="shared" si="100"/>
        <v>0</v>
      </c>
      <c r="AH223" s="151">
        <f t="shared" si="100"/>
        <v>35917</v>
      </c>
      <c r="AI223" s="151">
        <f t="shared" si="100"/>
        <v>1293</v>
      </c>
      <c r="AJ223" s="151">
        <f t="shared" si="100"/>
        <v>40931</v>
      </c>
      <c r="AK223" s="151">
        <f t="shared" si="100"/>
        <v>0</v>
      </c>
      <c r="AL223" s="151">
        <f t="shared" si="100"/>
        <v>0</v>
      </c>
      <c r="AM223" s="151">
        <f t="shared" si="100"/>
        <v>0</v>
      </c>
      <c r="AN223" s="3"/>
    </row>
    <row r="224" spans="1:40" x14ac:dyDescent="0.2">
      <c r="A224" s="152"/>
      <c r="B224" s="3"/>
      <c r="C224" s="153"/>
      <c r="D224" s="154"/>
    </row>
    <row r="225" spans="1:40" x14ac:dyDescent="0.2">
      <c r="A225" s="3"/>
      <c r="B225" s="3"/>
      <c r="C225" s="3"/>
      <c r="D225" s="3"/>
    </row>
    <row r="226" spans="1:40" x14ac:dyDescent="0.2">
      <c r="A226" s="3"/>
      <c r="B226" s="3"/>
      <c r="C226" s="3"/>
      <c r="D226" s="3"/>
    </row>
    <row r="227" spans="1:40" x14ac:dyDescent="0.2">
      <c r="A227" s="3"/>
      <c r="B227" s="3"/>
      <c r="C227" s="3"/>
      <c r="D227" s="3"/>
    </row>
    <row r="229" spans="1:40" s="7" customFormat="1" ht="33.75" x14ac:dyDescent="0.2">
      <c r="A229" s="377" t="s">
        <v>153</v>
      </c>
      <c r="B229" s="377"/>
      <c r="C229" s="377"/>
      <c r="D229" s="377"/>
      <c r="E229" s="377"/>
      <c r="F229" s="377"/>
      <c r="G229" s="377"/>
      <c r="H229" s="377"/>
      <c r="I229" s="377"/>
      <c r="J229" s="377"/>
      <c r="K229" s="377"/>
      <c r="L229" s="377"/>
      <c r="M229" s="377"/>
      <c r="N229" s="377"/>
      <c r="O229" s="377"/>
      <c r="P229" s="377"/>
      <c r="Q229" s="377"/>
      <c r="R229" s="377"/>
      <c r="S229" s="377"/>
      <c r="T229" s="377"/>
      <c r="U229" s="377"/>
      <c r="V229" s="377"/>
      <c r="W229" s="377"/>
      <c r="X229" s="377"/>
      <c r="Y229" s="377"/>
      <c r="Z229" s="377"/>
      <c r="AA229" s="377"/>
      <c r="AB229" s="377"/>
      <c r="AC229" s="377"/>
      <c r="AD229" s="377"/>
      <c r="AE229" s="377"/>
      <c r="AF229" s="377"/>
      <c r="AG229" s="377"/>
      <c r="AH229" s="377"/>
      <c r="AI229" s="377"/>
      <c r="AJ229" s="377"/>
      <c r="AK229" s="377"/>
      <c r="AL229" s="377"/>
      <c r="AM229" s="377"/>
      <c r="AN229" s="3"/>
    </row>
    <row r="230" spans="1:40" s="155" customFormat="1" x14ac:dyDescent="0.2">
      <c r="A230" s="378" t="s">
        <v>154</v>
      </c>
      <c r="B230" s="378"/>
      <c r="C230" s="378"/>
      <c r="D230" s="378"/>
      <c r="E230" s="378"/>
      <c r="F230" s="378"/>
      <c r="G230" s="378"/>
      <c r="H230" s="378"/>
      <c r="I230" s="378"/>
      <c r="J230" s="378"/>
      <c r="K230" s="378"/>
      <c r="L230" s="378"/>
      <c r="M230" s="378"/>
      <c r="N230" s="378"/>
      <c r="O230" s="378"/>
      <c r="P230" s="378"/>
      <c r="Q230" s="378"/>
      <c r="R230" s="378"/>
      <c r="S230" s="378"/>
      <c r="T230" s="378"/>
      <c r="U230" s="378"/>
      <c r="V230" s="378"/>
      <c r="W230" s="378"/>
      <c r="X230" s="378"/>
      <c r="Y230" s="378"/>
      <c r="Z230" s="378"/>
      <c r="AA230" s="378"/>
      <c r="AB230" s="378"/>
      <c r="AC230" s="378"/>
      <c r="AD230" s="378"/>
      <c r="AE230" s="378"/>
      <c r="AF230" s="378"/>
      <c r="AG230" s="378"/>
      <c r="AH230" s="378"/>
      <c r="AI230" s="378"/>
      <c r="AJ230" s="378"/>
      <c r="AK230" s="378"/>
      <c r="AL230" s="378"/>
      <c r="AM230" s="378"/>
      <c r="AN230" s="3"/>
    </row>
    <row r="231" spans="1:40" hidden="1" x14ac:dyDescent="0.2">
      <c r="A231" s="379" t="s">
        <v>155</v>
      </c>
      <c r="B231" s="379"/>
      <c r="C231" s="379"/>
      <c r="D231" s="379"/>
      <c r="E231" s="379"/>
      <c r="F231" s="379"/>
      <c r="G231" s="379"/>
      <c r="H231" s="379"/>
      <c r="I231" s="379"/>
      <c r="J231" s="379"/>
      <c r="K231" s="379"/>
    </row>
    <row r="232" spans="1:40" hidden="1" x14ac:dyDescent="0.2">
      <c r="A232" s="380" t="s">
        <v>156</v>
      </c>
      <c r="B232" s="380"/>
      <c r="C232" s="380"/>
      <c r="D232" s="380"/>
      <c r="E232" s="380"/>
      <c r="F232" s="380"/>
      <c r="G232" s="380"/>
      <c r="H232" s="380"/>
      <c r="I232" s="380"/>
      <c r="J232" s="380"/>
      <c r="K232" s="380"/>
    </row>
    <row r="233" spans="1:40" ht="33.75" hidden="1" x14ac:dyDescent="0.2">
      <c r="A233" s="372" t="s">
        <v>157</v>
      </c>
      <c r="B233" s="372"/>
      <c r="C233" s="372"/>
      <c r="D233" s="372"/>
      <c r="E233" s="372"/>
      <c r="F233" s="372"/>
      <c r="G233" s="372"/>
      <c r="H233" s="372"/>
      <c r="I233" s="372"/>
      <c r="J233" s="372"/>
      <c r="K233" s="372"/>
      <c r="L233" s="372"/>
      <c r="M233" s="372"/>
      <c r="N233" s="372"/>
      <c r="O233" s="372"/>
      <c r="P233" s="372"/>
      <c r="Q233" s="372"/>
      <c r="R233" s="372"/>
      <c r="S233" s="372"/>
      <c r="T233" s="372"/>
      <c r="U233" s="372"/>
      <c r="V233" s="372"/>
      <c r="W233" s="372"/>
      <c r="X233" s="372"/>
      <c r="Y233" s="372"/>
      <c r="Z233" s="372"/>
      <c r="AA233" s="372"/>
      <c r="AB233" s="372"/>
      <c r="AC233" s="372"/>
      <c r="AD233" s="372"/>
      <c r="AE233" s="372"/>
      <c r="AF233" s="372"/>
      <c r="AG233" s="372"/>
      <c r="AH233" s="372"/>
      <c r="AI233" s="372"/>
      <c r="AJ233" s="372"/>
      <c r="AK233" s="372"/>
      <c r="AL233" s="372"/>
      <c r="AM233" s="372"/>
    </row>
    <row r="234" spans="1:40" hidden="1" x14ac:dyDescent="0.2">
      <c r="A234" s="381" t="s">
        <v>158</v>
      </c>
      <c r="B234" s="381"/>
      <c r="C234" s="381"/>
      <c r="D234" s="381"/>
      <c r="E234" s="381"/>
      <c r="F234" s="381"/>
      <c r="G234" s="381"/>
      <c r="H234" s="381"/>
      <c r="I234" s="381"/>
      <c r="J234" s="381"/>
      <c r="K234" s="381"/>
      <c r="L234" s="381"/>
      <c r="M234" s="381"/>
      <c r="N234" s="381"/>
      <c r="O234" s="381"/>
      <c r="P234" s="381"/>
      <c r="Q234" s="381"/>
      <c r="R234" s="381"/>
      <c r="S234" s="381"/>
      <c r="T234" s="381"/>
      <c r="U234" s="381"/>
      <c r="V234" s="381"/>
      <c r="W234" s="381"/>
      <c r="X234" s="381"/>
      <c r="Y234" s="381"/>
      <c r="Z234" s="381"/>
      <c r="AA234" s="381"/>
      <c r="AB234" s="381"/>
      <c r="AC234" s="381"/>
      <c r="AD234" s="381"/>
      <c r="AE234" s="381"/>
      <c r="AF234" s="381"/>
      <c r="AG234" s="381"/>
      <c r="AH234" s="381"/>
      <c r="AI234" s="381"/>
      <c r="AJ234" s="381"/>
      <c r="AK234" s="381"/>
      <c r="AL234" s="381"/>
      <c r="AM234" s="381"/>
    </row>
    <row r="238" spans="1:40" s="156" customFormat="1" ht="33.75" hidden="1" x14ac:dyDescent="0.2">
      <c r="A238" s="3"/>
      <c r="B238" s="3"/>
      <c r="C238" s="3"/>
      <c r="D238" s="3"/>
      <c r="E238" s="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</row>
  </sheetData>
  <sheetProtection selectLockedCells="1" selectUnlockedCells="1"/>
  <mergeCells count="49">
    <mergeCell ref="A234:AM234"/>
    <mergeCell ref="AM21:AM22"/>
    <mergeCell ref="A229:AM229"/>
    <mergeCell ref="A230:AM230"/>
    <mergeCell ref="A231:K231"/>
    <mergeCell ref="A232:K232"/>
    <mergeCell ref="A233:AM233"/>
    <mergeCell ref="AG21:AG22"/>
    <mergeCell ref="AH21:AH22"/>
    <mergeCell ref="AI21:AI22"/>
    <mergeCell ref="AJ21:AJ22"/>
    <mergeCell ref="AK21:AK22"/>
    <mergeCell ref="AL21:AL22"/>
    <mergeCell ref="AA21:AA22"/>
    <mergeCell ref="AB21:AB22"/>
    <mergeCell ref="AC21:AC22"/>
    <mergeCell ref="AD21:AD22"/>
    <mergeCell ref="AE21:AE22"/>
    <mergeCell ref="AF21:AF22"/>
    <mergeCell ref="U21:U22"/>
    <mergeCell ref="V21:V22"/>
    <mergeCell ref="W21:W22"/>
    <mergeCell ref="X21:X22"/>
    <mergeCell ref="Y21:Y22"/>
    <mergeCell ref="Z21:Z22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B21:B22"/>
    <mergeCell ref="C21:C22"/>
    <mergeCell ref="D21:D22"/>
    <mergeCell ref="E21:E22"/>
    <mergeCell ref="F21:F22"/>
    <mergeCell ref="G21:G22"/>
    <mergeCell ref="J1:K1"/>
    <mergeCell ref="AK2:AM2"/>
    <mergeCell ref="A10:AM10"/>
    <mergeCell ref="A11:AM11"/>
    <mergeCell ref="A12:AM12"/>
    <mergeCell ref="A13:AM13"/>
  </mergeCells>
  <printOptions horizontalCentered="1"/>
  <pageMargins left="0.39374999999999999" right="0.19652777777777777" top="0.2361111111111111" bottom="0.51180555555555551" header="0.51180555555555551" footer="0.51180555555555551"/>
  <pageSetup paperSize="9" scale="26" firstPageNumber="0" orientation="portrait" horizontalDpi="300" verticalDpi="300"/>
  <headerFooter alignWithMargins="0">
    <oddFooter>&amp;CPagina &amp;P&amp;RFP-01-01, ver 1</oddFooter>
  </headerFooter>
  <rowBreaks count="2" manualBreakCount="2">
    <brk id="71" max="16383" man="1"/>
    <brk id="18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zoomScale="60" zoomScaleNormal="60" zoomScaleSheetLayoutView="50" workbookViewId="0"/>
  </sheetViews>
  <sheetFormatPr defaultRowHeight="25.5" x14ac:dyDescent="0.2"/>
  <cols>
    <col min="1" max="1" width="8.42578125" style="157" customWidth="1"/>
    <col min="2" max="2" width="122.28515625" style="157" customWidth="1"/>
    <col min="3" max="6" width="0" style="157" hidden="1" customWidth="1"/>
    <col min="7" max="7" width="29.14062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243</v>
      </c>
      <c r="H1" s="159"/>
      <c r="AM1" s="159" t="s">
        <v>243</v>
      </c>
    </row>
    <row r="2" spans="1:39" ht="12.75" hidden="1" customHeight="1" x14ac:dyDescent="0.2">
      <c r="B2" s="158"/>
      <c r="C2" s="158"/>
      <c r="D2" s="158"/>
      <c r="E2" s="158"/>
      <c r="F2" s="390" t="s">
        <v>167</v>
      </c>
      <c r="G2" s="390"/>
      <c r="H2" s="390"/>
      <c r="W2" s="382" t="s">
        <v>168</v>
      </c>
      <c r="X2" s="382"/>
      <c r="Y2" s="382"/>
      <c r="Z2" s="382"/>
      <c r="AA2" s="161"/>
      <c r="AB2" s="161"/>
      <c r="AC2" s="161"/>
      <c r="AD2" s="161"/>
    </row>
    <row r="3" spans="1:39" ht="26.25" x14ac:dyDescent="0.2">
      <c r="B3" s="158"/>
      <c r="C3" s="158"/>
      <c r="D3" s="158"/>
      <c r="E3" s="158"/>
      <c r="F3" s="166"/>
      <c r="G3" s="166"/>
    </row>
    <row r="4" spans="1:39" ht="20.25" customHeight="1" x14ac:dyDescent="0.2">
      <c r="B4" s="279"/>
      <c r="C4" s="279"/>
      <c r="D4" s="279"/>
      <c r="E4" s="279"/>
    </row>
    <row r="5" spans="1:39" ht="26.25" x14ac:dyDescent="0.2">
      <c r="A5" s="388" t="s">
        <v>1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88"/>
      <c r="AH5" s="388"/>
      <c r="AI5" s="388"/>
      <c r="AJ5" s="388"/>
      <c r="AK5" s="388"/>
      <c r="AL5" s="388"/>
      <c r="AM5" s="388"/>
    </row>
    <row r="6" spans="1:39" ht="26.25" hidden="1" customHeight="1" x14ac:dyDescent="0.2">
      <c r="A6" s="398" t="s">
        <v>2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</row>
    <row r="7" spans="1:39" s="165" customFormat="1" ht="25.5" customHeight="1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244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245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hidden="1" x14ac:dyDescent="0.2">
      <c r="B10" s="164"/>
      <c r="C10" s="164"/>
      <c r="D10" s="164"/>
      <c r="E10" s="164"/>
      <c r="F10" s="164"/>
      <c r="G10" s="164"/>
      <c r="H10" s="164"/>
    </row>
    <row r="11" spans="1:39" s="165" customFormat="1" ht="26.25" hidden="1" x14ac:dyDescent="0.2">
      <c r="B11" s="164"/>
      <c r="C11" s="164"/>
      <c r="D11" s="164"/>
      <c r="E11" s="164"/>
      <c r="F11" s="164"/>
      <c r="G11" s="164"/>
      <c r="H11" s="164"/>
    </row>
    <row r="12" spans="1:39" s="165" customFormat="1" ht="26.25" hidden="1" x14ac:dyDescent="0.2">
      <c r="B12" s="158"/>
      <c r="C12" s="158"/>
      <c r="D12" s="158"/>
      <c r="E12" s="158"/>
      <c r="F12" s="158"/>
      <c r="G12" s="158"/>
    </row>
    <row r="13" spans="1:39" s="165" customFormat="1" ht="26.25" x14ac:dyDescent="0.2">
      <c r="B13" s="158"/>
      <c r="C13" s="158"/>
      <c r="D13" s="158"/>
      <c r="E13" s="158"/>
    </row>
    <row r="14" spans="1:39" ht="26.25" x14ac:dyDescent="0.2">
      <c r="B14" s="292"/>
      <c r="C14" s="164"/>
      <c r="D14" s="164"/>
      <c r="E14" s="164"/>
      <c r="F14" s="159"/>
      <c r="G14" s="159"/>
      <c r="H14" s="159"/>
      <c r="I14" s="159"/>
      <c r="J14" s="166"/>
      <c r="K14" s="159"/>
      <c r="L14" s="166"/>
      <c r="M14" s="159"/>
      <c r="N14" s="166"/>
      <c r="O14" s="159"/>
      <c r="P14" s="166"/>
      <c r="Q14" s="159"/>
      <c r="R14" s="166"/>
      <c r="S14" s="159"/>
      <c r="T14" s="166"/>
      <c r="U14" s="159"/>
      <c r="V14" s="166"/>
      <c r="W14" s="159"/>
      <c r="X14" s="166"/>
      <c r="Y14" s="166"/>
      <c r="AG14" s="159"/>
      <c r="AH14" s="159"/>
      <c r="AI14" s="159"/>
      <c r="AJ14" s="159"/>
      <c r="AM14" s="159" t="s">
        <v>5</v>
      </c>
    </row>
    <row r="15" spans="1:39" s="162" customFormat="1" ht="35.25" customHeight="1" x14ac:dyDescent="0.2">
      <c r="B15" s="384" t="s">
        <v>7</v>
      </c>
      <c r="C15" s="385" t="s">
        <v>8</v>
      </c>
      <c r="D15" s="385" t="s">
        <v>9</v>
      </c>
      <c r="E15" s="385" t="s">
        <v>10</v>
      </c>
      <c r="F15" s="385" t="s">
        <v>11</v>
      </c>
      <c r="G15" s="385" t="s">
        <v>12</v>
      </c>
      <c r="H15" s="168" t="s">
        <v>13</v>
      </c>
      <c r="I15" s="385" t="s">
        <v>14</v>
      </c>
      <c r="J15" s="385" t="s">
        <v>17</v>
      </c>
      <c r="K15" s="385" t="s">
        <v>16</v>
      </c>
      <c r="L15" s="385" t="s">
        <v>17</v>
      </c>
      <c r="M15" s="385" t="s">
        <v>18</v>
      </c>
      <c r="N15" s="385" t="s">
        <v>17</v>
      </c>
      <c r="O15" s="386" t="s">
        <v>19</v>
      </c>
      <c r="P15" s="385" t="s">
        <v>17</v>
      </c>
      <c r="Q15" s="386" t="s">
        <v>21</v>
      </c>
      <c r="R15" s="387" t="s">
        <v>20</v>
      </c>
      <c r="S15" s="386" t="s">
        <v>22</v>
      </c>
      <c r="T15" s="387" t="s">
        <v>17</v>
      </c>
      <c r="U15" s="385" t="s">
        <v>23</v>
      </c>
      <c r="V15" s="387" t="s">
        <v>17</v>
      </c>
      <c r="W15" s="385" t="s">
        <v>24</v>
      </c>
      <c r="X15" s="387" t="s">
        <v>25</v>
      </c>
      <c r="Y15" s="387" t="s">
        <v>20</v>
      </c>
      <c r="Z15" s="385" t="s">
        <v>26</v>
      </c>
      <c r="AA15" s="387" t="s">
        <v>17</v>
      </c>
      <c r="AB15" s="385" t="s">
        <v>27</v>
      </c>
      <c r="AC15" s="387" t="s">
        <v>17</v>
      </c>
      <c r="AD15" s="387" t="s">
        <v>28</v>
      </c>
      <c r="AE15" s="387" t="s">
        <v>17</v>
      </c>
      <c r="AF15" s="385" t="s">
        <v>29</v>
      </c>
      <c r="AG15" s="387" t="s">
        <v>17</v>
      </c>
      <c r="AH15" s="385" t="s">
        <v>30</v>
      </c>
      <c r="AI15" s="387" t="s">
        <v>17</v>
      </c>
      <c r="AJ15" s="387" t="s">
        <v>28</v>
      </c>
      <c r="AK15" s="384" t="s">
        <v>191</v>
      </c>
      <c r="AL15" s="384" t="s">
        <v>31</v>
      </c>
      <c r="AM15" s="384" t="s">
        <v>32</v>
      </c>
    </row>
    <row r="16" spans="1:39" s="162" customFormat="1" ht="64.5" customHeight="1" x14ac:dyDescent="0.2">
      <c r="B16" s="384"/>
      <c r="C16" s="385"/>
      <c r="D16" s="385"/>
      <c r="E16" s="385"/>
      <c r="F16" s="385"/>
      <c r="G16" s="385"/>
      <c r="H16" s="169" t="s">
        <v>35</v>
      </c>
      <c r="I16" s="385"/>
      <c r="J16" s="385"/>
      <c r="K16" s="385"/>
      <c r="L16" s="385"/>
      <c r="M16" s="385"/>
      <c r="N16" s="385"/>
      <c r="O16" s="386"/>
      <c r="P16" s="385"/>
      <c r="Q16" s="386"/>
      <c r="R16" s="387"/>
      <c r="S16" s="386"/>
      <c r="T16" s="387"/>
      <c r="U16" s="385"/>
      <c r="V16" s="387"/>
      <c r="W16" s="385"/>
      <c r="X16" s="387"/>
      <c r="Y16" s="387"/>
      <c r="Z16" s="385"/>
      <c r="AA16" s="387"/>
      <c r="AB16" s="385"/>
      <c r="AC16" s="387"/>
      <c r="AD16" s="387"/>
      <c r="AE16" s="387"/>
      <c r="AF16" s="385"/>
      <c r="AG16" s="387"/>
      <c r="AH16" s="385"/>
      <c r="AI16" s="387"/>
      <c r="AJ16" s="387"/>
      <c r="AK16" s="384"/>
      <c r="AL16" s="384"/>
      <c r="AM16" s="384"/>
    </row>
    <row r="17" spans="2:40" s="162" customFormat="1" ht="33" customHeight="1" x14ac:dyDescent="0.2">
      <c r="B17" s="167">
        <v>1</v>
      </c>
      <c r="C17" s="167">
        <v>2</v>
      </c>
      <c r="D17" s="167">
        <v>3</v>
      </c>
      <c r="E17" s="167">
        <v>3</v>
      </c>
      <c r="F17" s="167"/>
      <c r="G17" s="167">
        <v>2</v>
      </c>
      <c r="H17" s="167">
        <v>5</v>
      </c>
      <c r="I17" s="167">
        <v>2</v>
      </c>
      <c r="J17" s="167">
        <v>3</v>
      </c>
      <c r="K17" s="167">
        <v>2</v>
      </c>
      <c r="L17" s="167">
        <v>3</v>
      </c>
      <c r="M17" s="167">
        <v>2</v>
      </c>
      <c r="N17" s="167">
        <v>3</v>
      </c>
      <c r="O17" s="167">
        <v>2</v>
      </c>
      <c r="P17" s="167">
        <v>3</v>
      </c>
      <c r="Q17" s="167">
        <v>2</v>
      </c>
      <c r="R17" s="167">
        <v>3</v>
      </c>
      <c r="S17" s="167">
        <v>2</v>
      </c>
      <c r="T17" s="167">
        <v>3</v>
      </c>
      <c r="U17" s="167">
        <v>4</v>
      </c>
      <c r="V17" s="167">
        <v>3</v>
      </c>
      <c r="W17" s="167">
        <v>2</v>
      </c>
      <c r="X17" s="167">
        <v>3</v>
      </c>
      <c r="Y17" s="167">
        <v>3</v>
      </c>
      <c r="Z17" s="167">
        <v>2</v>
      </c>
      <c r="AA17" s="167">
        <v>3</v>
      </c>
      <c r="AB17" s="167">
        <v>2</v>
      </c>
      <c r="AC17" s="167">
        <v>3</v>
      </c>
      <c r="AD17" s="167">
        <v>4</v>
      </c>
      <c r="AE17" s="170">
        <f>SUM(AE18+AE22)</f>
        <v>0</v>
      </c>
      <c r="AF17" s="167">
        <v>4</v>
      </c>
      <c r="AG17" s="167">
        <v>3</v>
      </c>
      <c r="AH17" s="167">
        <v>2</v>
      </c>
      <c r="AI17" s="167">
        <v>3</v>
      </c>
      <c r="AJ17" s="167">
        <v>4</v>
      </c>
      <c r="AK17" s="167">
        <v>5</v>
      </c>
      <c r="AL17" s="167">
        <v>6</v>
      </c>
      <c r="AM17" s="167">
        <v>7</v>
      </c>
    </row>
    <row r="18" spans="2:40" s="165" customFormat="1" ht="30" customHeight="1" x14ac:dyDescent="0.2">
      <c r="B18" s="171" t="s">
        <v>161</v>
      </c>
      <c r="C18" s="172">
        <f>SUM(C19+C26)</f>
        <v>32756</v>
      </c>
      <c r="D18" s="172">
        <f>SUM(D19+D26)</f>
        <v>31367</v>
      </c>
      <c r="E18" s="172">
        <f>SUM(E19+E26)</f>
        <v>30286</v>
      </c>
      <c r="F18" s="172">
        <f t="shared" ref="F18:U18" si="0">SUM(F19+F26)</f>
        <v>39771</v>
      </c>
      <c r="G18" s="172">
        <f>SUM(G19+G26)</f>
        <v>37063</v>
      </c>
      <c r="H18" s="172">
        <f t="shared" si="0"/>
        <v>0</v>
      </c>
      <c r="I18" s="172">
        <f>SUM(I19+I26)</f>
        <v>36313</v>
      </c>
      <c r="J18" s="172">
        <f t="shared" si="0"/>
        <v>0</v>
      </c>
      <c r="K18" s="172">
        <f t="shared" si="0"/>
        <v>36313</v>
      </c>
      <c r="L18" s="172">
        <f>SUM(L19+L26)</f>
        <v>0</v>
      </c>
      <c r="M18" s="172">
        <f t="shared" si="0"/>
        <v>36313</v>
      </c>
      <c r="N18" s="172">
        <f t="shared" si="0"/>
        <v>0</v>
      </c>
      <c r="O18" s="172">
        <f t="shared" si="0"/>
        <v>36313</v>
      </c>
      <c r="P18" s="172">
        <f t="shared" si="0"/>
        <v>-2870</v>
      </c>
      <c r="Q18" s="172">
        <f t="shared" si="0"/>
        <v>33443</v>
      </c>
      <c r="R18" s="172">
        <f>SUM(R19+R26)</f>
        <v>0</v>
      </c>
      <c r="S18" s="172">
        <f t="shared" si="0"/>
        <v>33443</v>
      </c>
      <c r="T18" s="172">
        <f t="shared" si="0"/>
        <v>0</v>
      </c>
      <c r="U18" s="172">
        <f t="shared" si="0"/>
        <v>33443</v>
      </c>
      <c r="V18" s="172">
        <f t="shared" ref="V18:AD18" si="1">SUM(V19+V26)</f>
        <v>450</v>
      </c>
      <c r="W18" s="172">
        <f t="shared" si="1"/>
        <v>33893</v>
      </c>
      <c r="X18" s="172">
        <f t="shared" si="1"/>
        <v>0</v>
      </c>
      <c r="Y18" s="172">
        <f t="shared" si="1"/>
        <v>-142</v>
      </c>
      <c r="Z18" s="172">
        <f t="shared" si="1"/>
        <v>33751</v>
      </c>
      <c r="AA18" s="172">
        <f t="shared" si="1"/>
        <v>0</v>
      </c>
      <c r="AB18" s="172">
        <f t="shared" si="1"/>
        <v>33751</v>
      </c>
      <c r="AC18" s="172">
        <f t="shared" si="1"/>
        <v>-27</v>
      </c>
      <c r="AD18" s="172">
        <f t="shared" si="1"/>
        <v>33724</v>
      </c>
      <c r="AE18" s="172">
        <f t="shared" ref="AE18:AM18" si="2">SUM(AE19+AE26)</f>
        <v>0</v>
      </c>
      <c r="AF18" s="172">
        <f t="shared" si="2"/>
        <v>33724</v>
      </c>
      <c r="AG18" s="172">
        <f t="shared" si="2"/>
        <v>0</v>
      </c>
      <c r="AH18" s="172">
        <f>SUM(AH19+AH26)</f>
        <v>33724</v>
      </c>
      <c r="AI18" s="172">
        <f>SUM(AI19+AI26)</f>
        <v>0</v>
      </c>
      <c r="AJ18" s="172">
        <f>SUM(AJ19+AJ26)</f>
        <v>33724</v>
      </c>
      <c r="AK18" s="172">
        <f t="shared" si="2"/>
        <v>0</v>
      </c>
      <c r="AL18" s="172">
        <f t="shared" si="2"/>
        <v>0</v>
      </c>
      <c r="AM18" s="172">
        <f t="shared" si="2"/>
        <v>0</v>
      </c>
    </row>
    <row r="19" spans="2:40" s="165" customFormat="1" ht="30" customHeight="1" x14ac:dyDescent="0.35">
      <c r="B19" s="174" t="s">
        <v>193</v>
      </c>
      <c r="C19" s="260">
        <f>SUM(C20:C25)</f>
        <v>29999</v>
      </c>
      <c r="D19" s="260">
        <f>SUM(D20:D25)</f>
        <v>29810</v>
      </c>
      <c r="E19" s="260">
        <f>SUM(E20:E25)</f>
        <v>29041</v>
      </c>
      <c r="F19" s="260">
        <f t="shared" ref="F19:U19" si="3">SUM(F20:F25)</f>
        <v>39429</v>
      </c>
      <c r="G19" s="260">
        <f>SUM(G20:G25)</f>
        <v>36721</v>
      </c>
      <c r="H19" s="260">
        <f t="shared" si="3"/>
        <v>0</v>
      </c>
      <c r="I19" s="260">
        <f>SUM(I20:I25)</f>
        <v>30799</v>
      </c>
      <c r="J19" s="260">
        <f t="shared" si="3"/>
        <v>0</v>
      </c>
      <c r="K19" s="260">
        <f t="shared" si="3"/>
        <v>30799</v>
      </c>
      <c r="L19" s="260">
        <f>SUM(L20:L25)</f>
        <v>0</v>
      </c>
      <c r="M19" s="260">
        <f t="shared" si="3"/>
        <v>30799</v>
      </c>
      <c r="N19" s="260">
        <f t="shared" si="3"/>
        <v>0</v>
      </c>
      <c r="O19" s="260">
        <f t="shared" si="3"/>
        <v>30799</v>
      </c>
      <c r="P19" s="260">
        <f t="shared" si="3"/>
        <v>-470</v>
      </c>
      <c r="Q19" s="260">
        <f t="shared" si="3"/>
        <v>30329</v>
      </c>
      <c r="R19" s="260">
        <f>SUM(R20:R25)</f>
        <v>0</v>
      </c>
      <c r="S19" s="260">
        <f t="shared" si="3"/>
        <v>30329</v>
      </c>
      <c r="T19" s="260">
        <f t="shared" si="3"/>
        <v>0</v>
      </c>
      <c r="U19" s="260">
        <f t="shared" si="3"/>
        <v>30329</v>
      </c>
      <c r="V19" s="260">
        <f t="shared" ref="V19:AD19" si="4">SUM(V20:V25)</f>
        <v>450</v>
      </c>
      <c r="W19" s="260">
        <f t="shared" si="4"/>
        <v>30779</v>
      </c>
      <c r="X19" s="260">
        <f t="shared" si="4"/>
        <v>0</v>
      </c>
      <c r="Y19" s="260">
        <f t="shared" si="4"/>
        <v>-142</v>
      </c>
      <c r="Z19" s="260">
        <f t="shared" si="4"/>
        <v>30637</v>
      </c>
      <c r="AA19" s="260">
        <f t="shared" si="4"/>
        <v>0</v>
      </c>
      <c r="AB19" s="260">
        <f t="shared" si="4"/>
        <v>30637</v>
      </c>
      <c r="AC19" s="260">
        <f t="shared" si="4"/>
        <v>-27</v>
      </c>
      <c r="AD19" s="260">
        <f t="shared" si="4"/>
        <v>30610</v>
      </c>
      <c r="AE19" s="260">
        <f t="shared" ref="AE19:AM19" si="5">SUM(AE20:AE25)</f>
        <v>0</v>
      </c>
      <c r="AF19" s="260">
        <f t="shared" si="5"/>
        <v>30610</v>
      </c>
      <c r="AG19" s="260">
        <f t="shared" si="5"/>
        <v>0</v>
      </c>
      <c r="AH19" s="260">
        <f>SUM(AH20:AH25)</f>
        <v>30610</v>
      </c>
      <c r="AI19" s="260">
        <f>SUM(AI20:AI25)</f>
        <v>0</v>
      </c>
      <c r="AJ19" s="260">
        <f>SUM(AJ20:AJ25)</f>
        <v>30610</v>
      </c>
      <c r="AK19" s="260">
        <f t="shared" si="5"/>
        <v>0</v>
      </c>
      <c r="AL19" s="260">
        <f t="shared" si="5"/>
        <v>0</v>
      </c>
      <c r="AM19" s="260">
        <f t="shared" si="5"/>
        <v>0</v>
      </c>
    </row>
    <row r="20" spans="2:40" s="165" customFormat="1" ht="21.75" customHeight="1" x14ac:dyDescent="0.2">
      <c r="B20" s="177" t="s">
        <v>87</v>
      </c>
      <c r="C20" s="195">
        <f>SUM(C35+C74+C100+C70)</f>
        <v>9348</v>
      </c>
      <c r="D20" s="195">
        <f>SUM(D35+D74+D100+D70)</f>
        <v>9593</v>
      </c>
      <c r="E20" s="195">
        <f>SUM(E35+E74+E100+E70)</f>
        <v>9573</v>
      </c>
      <c r="F20" s="195">
        <f>SUM(F35+F74+F100+F70)</f>
        <v>13650</v>
      </c>
      <c r="G20" s="195">
        <f>SUM(G35+G74+G100+G70)</f>
        <v>13400</v>
      </c>
      <c r="H20" s="195">
        <f t="shared" ref="H20:AM20" si="6">SUM(H35+H74+H100+H70)</f>
        <v>0</v>
      </c>
      <c r="I20" s="195">
        <f>SUM(I35+I74+I100+I70)</f>
        <v>9348</v>
      </c>
      <c r="J20" s="195">
        <f t="shared" si="6"/>
        <v>0</v>
      </c>
      <c r="K20" s="195">
        <f t="shared" si="6"/>
        <v>9348</v>
      </c>
      <c r="L20" s="195">
        <f t="shared" si="6"/>
        <v>0</v>
      </c>
      <c r="M20" s="195">
        <f t="shared" si="6"/>
        <v>9348</v>
      </c>
      <c r="N20" s="195">
        <f t="shared" si="6"/>
        <v>0</v>
      </c>
      <c r="O20" s="195">
        <f t="shared" si="6"/>
        <v>9348</v>
      </c>
      <c r="P20" s="195">
        <f t="shared" si="6"/>
        <v>-88</v>
      </c>
      <c r="Q20" s="195">
        <f t="shared" si="6"/>
        <v>9260</v>
      </c>
      <c r="R20" s="195">
        <f t="shared" si="6"/>
        <v>0</v>
      </c>
      <c r="S20" s="195">
        <f t="shared" si="6"/>
        <v>9260</v>
      </c>
      <c r="T20" s="195">
        <f t="shared" si="6"/>
        <v>0</v>
      </c>
      <c r="U20" s="195">
        <f t="shared" si="6"/>
        <v>9260</v>
      </c>
      <c r="V20" s="195">
        <f t="shared" si="6"/>
        <v>0</v>
      </c>
      <c r="W20" s="195">
        <f t="shared" si="6"/>
        <v>9260</v>
      </c>
      <c r="X20" s="195">
        <f t="shared" si="6"/>
        <v>0</v>
      </c>
      <c r="Y20" s="195">
        <f t="shared" si="6"/>
        <v>333</v>
      </c>
      <c r="Z20" s="195">
        <f t="shared" si="6"/>
        <v>9593</v>
      </c>
      <c r="AA20" s="195">
        <f t="shared" si="6"/>
        <v>0</v>
      </c>
      <c r="AB20" s="195">
        <f t="shared" si="6"/>
        <v>9593</v>
      </c>
      <c r="AC20" s="195">
        <f t="shared" si="6"/>
        <v>0</v>
      </c>
      <c r="AD20" s="195">
        <f t="shared" si="6"/>
        <v>9593</v>
      </c>
      <c r="AE20" s="195">
        <f t="shared" si="6"/>
        <v>0</v>
      </c>
      <c r="AF20" s="195">
        <f t="shared" si="6"/>
        <v>9593</v>
      </c>
      <c r="AG20" s="195">
        <f t="shared" si="6"/>
        <v>0</v>
      </c>
      <c r="AH20" s="195">
        <f t="shared" si="6"/>
        <v>9593</v>
      </c>
      <c r="AI20" s="195">
        <f t="shared" si="6"/>
        <v>0</v>
      </c>
      <c r="AJ20" s="195">
        <f t="shared" si="6"/>
        <v>9593</v>
      </c>
      <c r="AK20" s="195">
        <f t="shared" si="6"/>
        <v>0</v>
      </c>
      <c r="AL20" s="195">
        <f t="shared" si="6"/>
        <v>0</v>
      </c>
      <c r="AM20" s="195">
        <f t="shared" si="6"/>
        <v>0</v>
      </c>
    </row>
    <row r="21" spans="2:40" s="165" customFormat="1" ht="20.25" customHeight="1" x14ac:dyDescent="0.2">
      <c r="B21" s="177" t="s">
        <v>88</v>
      </c>
      <c r="C21" s="195">
        <f>SUM(C36+C71+C75+C101)</f>
        <v>731</v>
      </c>
      <c r="D21" s="195">
        <f>SUM(D36+D71+D75+D101)</f>
        <v>819</v>
      </c>
      <c r="E21" s="195">
        <f>SUM(E36+E71+E75+E101)</f>
        <v>777</v>
      </c>
      <c r="F21" s="195">
        <f>SUM(F36+F71+F75+F101)</f>
        <v>1014</v>
      </c>
      <c r="G21" s="195">
        <f>SUM(G36+G71+G75+G101)</f>
        <v>614</v>
      </c>
      <c r="H21" s="195">
        <f t="shared" ref="H21:AM21" si="7">SUM(H36+H71+H75+H101)</f>
        <v>0</v>
      </c>
      <c r="I21" s="195">
        <f>SUM(I36+I71+I75+I101)</f>
        <v>731</v>
      </c>
      <c r="J21" s="195">
        <f t="shared" si="7"/>
        <v>0</v>
      </c>
      <c r="K21" s="195">
        <f t="shared" si="7"/>
        <v>731</v>
      </c>
      <c r="L21" s="195">
        <f t="shared" si="7"/>
        <v>0</v>
      </c>
      <c r="M21" s="195">
        <f t="shared" si="7"/>
        <v>731</v>
      </c>
      <c r="N21" s="195">
        <f t="shared" si="7"/>
        <v>0</v>
      </c>
      <c r="O21" s="195">
        <f t="shared" si="7"/>
        <v>731</v>
      </c>
      <c r="P21" s="195">
        <f t="shared" si="7"/>
        <v>88</v>
      </c>
      <c r="Q21" s="195">
        <f t="shared" si="7"/>
        <v>819</v>
      </c>
      <c r="R21" s="195">
        <f t="shared" si="7"/>
        <v>0</v>
      </c>
      <c r="S21" s="195">
        <f t="shared" si="7"/>
        <v>819</v>
      </c>
      <c r="T21" s="195">
        <f t="shared" si="7"/>
        <v>0</v>
      </c>
      <c r="U21" s="195">
        <f t="shared" si="7"/>
        <v>819</v>
      </c>
      <c r="V21" s="195">
        <f t="shared" si="7"/>
        <v>0</v>
      </c>
      <c r="W21" s="195">
        <f t="shared" si="7"/>
        <v>819</v>
      </c>
      <c r="X21" s="195">
        <f t="shared" si="7"/>
        <v>0</v>
      </c>
      <c r="Y21" s="195">
        <f t="shared" si="7"/>
        <v>0</v>
      </c>
      <c r="Z21" s="195">
        <f t="shared" si="7"/>
        <v>819</v>
      </c>
      <c r="AA21" s="195">
        <f t="shared" si="7"/>
        <v>0</v>
      </c>
      <c r="AB21" s="195">
        <f t="shared" si="7"/>
        <v>819</v>
      </c>
      <c r="AC21" s="195">
        <f t="shared" si="7"/>
        <v>0</v>
      </c>
      <c r="AD21" s="195">
        <f t="shared" si="7"/>
        <v>819</v>
      </c>
      <c r="AE21" s="195">
        <f t="shared" si="7"/>
        <v>0</v>
      </c>
      <c r="AF21" s="195">
        <f t="shared" si="7"/>
        <v>819</v>
      </c>
      <c r="AG21" s="195">
        <f t="shared" si="7"/>
        <v>0</v>
      </c>
      <c r="AH21" s="195">
        <f t="shared" si="7"/>
        <v>819</v>
      </c>
      <c r="AI21" s="195">
        <f t="shared" si="7"/>
        <v>0</v>
      </c>
      <c r="AJ21" s="195">
        <f t="shared" si="7"/>
        <v>819</v>
      </c>
      <c r="AK21" s="195">
        <f t="shared" si="7"/>
        <v>0</v>
      </c>
      <c r="AL21" s="195">
        <f t="shared" si="7"/>
        <v>0</v>
      </c>
      <c r="AM21" s="195">
        <f t="shared" si="7"/>
        <v>0</v>
      </c>
    </row>
    <row r="22" spans="2:40" s="165" customFormat="1" ht="20.25" customHeight="1" x14ac:dyDescent="0.2">
      <c r="B22" s="177" t="s">
        <v>90</v>
      </c>
      <c r="C22" s="195">
        <f>SUM(C32+C78)</f>
        <v>5717</v>
      </c>
      <c r="D22" s="195">
        <f>SUM(D32+D78)</f>
        <v>5247</v>
      </c>
      <c r="E22" s="195">
        <f>SUM(E32+E78)</f>
        <v>5197</v>
      </c>
      <c r="F22" s="195">
        <f>SUM(F32+F78)</f>
        <v>8200</v>
      </c>
      <c r="G22" s="195">
        <f>SUM(G32+G78)</f>
        <v>6400</v>
      </c>
      <c r="H22" s="195">
        <f t="shared" ref="H22:AM22" si="8">SUM(H32+H78)</f>
        <v>0</v>
      </c>
      <c r="I22" s="195">
        <f>SUM(I32+I78)</f>
        <v>5717</v>
      </c>
      <c r="J22" s="195">
        <f t="shared" si="8"/>
        <v>0</v>
      </c>
      <c r="K22" s="195">
        <f t="shared" si="8"/>
        <v>5717</v>
      </c>
      <c r="L22" s="195">
        <f t="shared" si="8"/>
        <v>0</v>
      </c>
      <c r="M22" s="195">
        <f t="shared" si="8"/>
        <v>5717</v>
      </c>
      <c r="N22" s="195">
        <f t="shared" si="8"/>
        <v>0</v>
      </c>
      <c r="O22" s="195">
        <f t="shared" si="8"/>
        <v>5717</v>
      </c>
      <c r="P22" s="195">
        <f t="shared" si="8"/>
        <v>-470</v>
      </c>
      <c r="Q22" s="195">
        <f t="shared" si="8"/>
        <v>5247</v>
      </c>
      <c r="R22" s="195">
        <f t="shared" si="8"/>
        <v>0</v>
      </c>
      <c r="S22" s="195">
        <f t="shared" si="8"/>
        <v>5247</v>
      </c>
      <c r="T22" s="195">
        <f t="shared" si="8"/>
        <v>0</v>
      </c>
      <c r="U22" s="195">
        <f t="shared" si="8"/>
        <v>5247</v>
      </c>
      <c r="V22" s="195">
        <f t="shared" si="8"/>
        <v>0</v>
      </c>
      <c r="W22" s="195">
        <f t="shared" si="8"/>
        <v>5247</v>
      </c>
      <c r="X22" s="195">
        <f t="shared" si="8"/>
        <v>0</v>
      </c>
      <c r="Y22" s="195">
        <f t="shared" si="8"/>
        <v>0</v>
      </c>
      <c r="Z22" s="195">
        <f t="shared" si="8"/>
        <v>5247</v>
      </c>
      <c r="AA22" s="195">
        <f t="shared" si="8"/>
        <v>0</v>
      </c>
      <c r="AB22" s="195">
        <f t="shared" si="8"/>
        <v>5247</v>
      </c>
      <c r="AC22" s="195">
        <f t="shared" si="8"/>
        <v>0</v>
      </c>
      <c r="AD22" s="195">
        <f t="shared" si="8"/>
        <v>5247</v>
      </c>
      <c r="AE22" s="195">
        <f t="shared" si="8"/>
        <v>0</v>
      </c>
      <c r="AF22" s="195">
        <f t="shared" si="8"/>
        <v>5247</v>
      </c>
      <c r="AG22" s="195">
        <f t="shared" si="8"/>
        <v>0</v>
      </c>
      <c r="AH22" s="195">
        <f t="shared" si="8"/>
        <v>5247</v>
      </c>
      <c r="AI22" s="195">
        <f t="shared" si="8"/>
        <v>0</v>
      </c>
      <c r="AJ22" s="195">
        <f t="shared" si="8"/>
        <v>5247</v>
      </c>
      <c r="AK22" s="195">
        <f t="shared" si="8"/>
        <v>0</v>
      </c>
      <c r="AL22" s="195">
        <f t="shared" si="8"/>
        <v>0</v>
      </c>
      <c r="AM22" s="195">
        <f t="shared" si="8"/>
        <v>0</v>
      </c>
    </row>
    <row r="23" spans="2:40" s="165" customFormat="1" ht="19.5" customHeight="1" x14ac:dyDescent="0.2">
      <c r="B23" s="177" t="s">
        <v>119</v>
      </c>
      <c r="C23" s="195">
        <f>SUM(C37+C44+C50+C52+C64+C41+C55+C67+C97)</f>
        <v>13643</v>
      </c>
      <c r="D23" s="195">
        <f>SUM(D37+D44+D50+D52+D64+D41+D55+D67+D97)</f>
        <v>13591</v>
      </c>
      <c r="E23" s="195">
        <f>SUM(E37+E44+E50+E52+E64+E41+E55+E67+E97)</f>
        <v>13380</v>
      </c>
      <c r="F23" s="195">
        <f>SUM(F37+F44+F50+F52+F64+F41+F55+F67+F97)</f>
        <v>16007</v>
      </c>
      <c r="G23" s="195">
        <f t="shared" ref="G23:AM23" si="9">SUM(G37+G44+G50+G52+G64+G41+G55+G67+G97)</f>
        <v>15757</v>
      </c>
      <c r="H23" s="195">
        <f t="shared" si="9"/>
        <v>0</v>
      </c>
      <c r="I23" s="195">
        <f t="shared" si="9"/>
        <v>14043</v>
      </c>
      <c r="J23" s="195">
        <f t="shared" si="9"/>
        <v>0</v>
      </c>
      <c r="K23" s="195">
        <f t="shared" si="9"/>
        <v>14043</v>
      </c>
      <c r="L23" s="195">
        <f t="shared" si="9"/>
        <v>0</v>
      </c>
      <c r="M23" s="195">
        <f t="shared" si="9"/>
        <v>14043</v>
      </c>
      <c r="N23" s="195">
        <f t="shared" si="9"/>
        <v>0</v>
      </c>
      <c r="O23" s="195">
        <f t="shared" si="9"/>
        <v>14043</v>
      </c>
      <c r="P23" s="195">
        <f t="shared" si="9"/>
        <v>0</v>
      </c>
      <c r="Q23" s="195">
        <f t="shared" si="9"/>
        <v>14043</v>
      </c>
      <c r="R23" s="195">
        <f t="shared" si="9"/>
        <v>0</v>
      </c>
      <c r="S23" s="195">
        <f t="shared" si="9"/>
        <v>14043</v>
      </c>
      <c r="T23" s="195">
        <f t="shared" si="9"/>
        <v>0</v>
      </c>
      <c r="U23" s="195">
        <f t="shared" si="9"/>
        <v>14043</v>
      </c>
      <c r="V23" s="195">
        <f t="shared" si="9"/>
        <v>450</v>
      </c>
      <c r="W23" s="195">
        <f t="shared" si="9"/>
        <v>14493</v>
      </c>
      <c r="X23" s="195">
        <f t="shared" si="9"/>
        <v>0</v>
      </c>
      <c r="Y23" s="195">
        <f t="shared" si="9"/>
        <v>-475</v>
      </c>
      <c r="Z23" s="195">
        <f t="shared" si="9"/>
        <v>14018</v>
      </c>
      <c r="AA23" s="195">
        <f t="shared" si="9"/>
        <v>0</v>
      </c>
      <c r="AB23" s="195">
        <f t="shared" si="9"/>
        <v>14018</v>
      </c>
      <c r="AC23" s="195">
        <f t="shared" si="9"/>
        <v>-27</v>
      </c>
      <c r="AD23" s="195">
        <f t="shared" si="9"/>
        <v>13991</v>
      </c>
      <c r="AE23" s="195">
        <f t="shared" si="9"/>
        <v>0</v>
      </c>
      <c r="AF23" s="195">
        <f t="shared" si="9"/>
        <v>13991</v>
      </c>
      <c r="AG23" s="195">
        <f t="shared" si="9"/>
        <v>0</v>
      </c>
      <c r="AH23" s="195">
        <f t="shared" si="9"/>
        <v>13991</v>
      </c>
      <c r="AI23" s="195">
        <f t="shared" si="9"/>
        <v>0</v>
      </c>
      <c r="AJ23" s="195">
        <f t="shared" si="9"/>
        <v>13991</v>
      </c>
      <c r="AK23" s="195">
        <f t="shared" si="9"/>
        <v>0</v>
      </c>
      <c r="AL23" s="195">
        <f t="shared" si="9"/>
        <v>0</v>
      </c>
      <c r="AM23" s="195">
        <f t="shared" si="9"/>
        <v>0</v>
      </c>
      <c r="AN23" s="262"/>
    </row>
    <row r="24" spans="2:40" s="165" customFormat="1" ht="19.5" customHeight="1" x14ac:dyDescent="0.2">
      <c r="B24" s="177" t="s">
        <v>125</v>
      </c>
      <c r="C24" s="195">
        <v>560</v>
      </c>
      <c r="D24" s="195">
        <v>560</v>
      </c>
      <c r="E24" s="195">
        <f>SUM(E59+E82+E91+E85+E88+E94)</f>
        <v>526</v>
      </c>
      <c r="F24" s="195">
        <f t="shared" ref="F24:AM24" si="10">SUM(F59+F82+F91+F85+F88+F94)</f>
        <v>558</v>
      </c>
      <c r="G24" s="195">
        <f t="shared" si="10"/>
        <v>550</v>
      </c>
      <c r="H24" s="195">
        <f t="shared" si="10"/>
        <v>0</v>
      </c>
      <c r="I24" s="195">
        <f t="shared" si="10"/>
        <v>960</v>
      </c>
      <c r="J24" s="195">
        <f t="shared" si="10"/>
        <v>0</v>
      </c>
      <c r="K24" s="195">
        <f t="shared" si="10"/>
        <v>960</v>
      </c>
      <c r="L24" s="195">
        <f t="shared" si="10"/>
        <v>0</v>
      </c>
      <c r="M24" s="195">
        <f t="shared" si="10"/>
        <v>960</v>
      </c>
      <c r="N24" s="195">
        <f t="shared" si="10"/>
        <v>0</v>
      </c>
      <c r="O24" s="195">
        <f t="shared" si="10"/>
        <v>960</v>
      </c>
      <c r="P24" s="195">
        <f t="shared" si="10"/>
        <v>0</v>
      </c>
      <c r="Q24" s="195">
        <f t="shared" si="10"/>
        <v>960</v>
      </c>
      <c r="R24" s="195">
        <f t="shared" si="10"/>
        <v>0</v>
      </c>
      <c r="S24" s="195">
        <f t="shared" si="10"/>
        <v>960</v>
      </c>
      <c r="T24" s="195">
        <f t="shared" si="10"/>
        <v>0</v>
      </c>
      <c r="U24" s="195">
        <f t="shared" si="10"/>
        <v>960</v>
      </c>
      <c r="V24" s="195">
        <f t="shared" si="10"/>
        <v>0</v>
      </c>
      <c r="W24" s="195">
        <f t="shared" si="10"/>
        <v>960</v>
      </c>
      <c r="X24" s="195">
        <f t="shared" si="10"/>
        <v>0</v>
      </c>
      <c r="Y24" s="195">
        <f t="shared" si="10"/>
        <v>0</v>
      </c>
      <c r="Z24" s="195">
        <f t="shared" si="10"/>
        <v>960</v>
      </c>
      <c r="AA24" s="195">
        <f t="shared" si="10"/>
        <v>0</v>
      </c>
      <c r="AB24" s="195">
        <f t="shared" si="10"/>
        <v>960</v>
      </c>
      <c r="AC24" s="195">
        <f t="shared" si="10"/>
        <v>0</v>
      </c>
      <c r="AD24" s="195">
        <f t="shared" si="10"/>
        <v>960</v>
      </c>
      <c r="AE24" s="195">
        <f t="shared" si="10"/>
        <v>0</v>
      </c>
      <c r="AF24" s="195">
        <f t="shared" si="10"/>
        <v>960</v>
      </c>
      <c r="AG24" s="195">
        <f t="shared" si="10"/>
        <v>0</v>
      </c>
      <c r="AH24" s="195">
        <f t="shared" si="10"/>
        <v>960</v>
      </c>
      <c r="AI24" s="195">
        <f t="shared" si="10"/>
        <v>0</v>
      </c>
      <c r="AJ24" s="195">
        <f t="shared" si="10"/>
        <v>960</v>
      </c>
      <c r="AK24" s="195">
        <f t="shared" si="10"/>
        <v>0</v>
      </c>
      <c r="AL24" s="195">
        <f t="shared" si="10"/>
        <v>0</v>
      </c>
      <c r="AM24" s="195">
        <f t="shared" si="10"/>
        <v>0</v>
      </c>
    </row>
    <row r="25" spans="2:40" s="165" customFormat="1" ht="19.5" customHeight="1" x14ac:dyDescent="0.2">
      <c r="B25" s="293" t="s">
        <v>96</v>
      </c>
      <c r="C25" s="195">
        <f>SUM(C53+C38+C102+C56+C79)</f>
        <v>0</v>
      </c>
      <c r="D25" s="195">
        <f t="shared" ref="D25:AM25" si="11">SUM(D53+D38+D102+D56+D79)</f>
        <v>0</v>
      </c>
      <c r="E25" s="195">
        <f t="shared" si="11"/>
        <v>-412</v>
      </c>
      <c r="F25" s="195">
        <f t="shared" si="11"/>
        <v>0</v>
      </c>
      <c r="G25" s="195">
        <f t="shared" si="11"/>
        <v>0</v>
      </c>
      <c r="H25" s="195">
        <f t="shared" si="11"/>
        <v>0</v>
      </c>
      <c r="I25" s="195">
        <f t="shared" si="11"/>
        <v>0</v>
      </c>
      <c r="J25" s="195">
        <f t="shared" si="11"/>
        <v>0</v>
      </c>
      <c r="K25" s="195">
        <f t="shared" si="11"/>
        <v>0</v>
      </c>
      <c r="L25" s="195">
        <f t="shared" si="11"/>
        <v>0</v>
      </c>
      <c r="M25" s="195">
        <f t="shared" si="11"/>
        <v>0</v>
      </c>
      <c r="N25" s="195">
        <f t="shared" si="11"/>
        <v>0</v>
      </c>
      <c r="O25" s="195">
        <f t="shared" si="11"/>
        <v>0</v>
      </c>
      <c r="P25" s="195">
        <f t="shared" si="11"/>
        <v>0</v>
      </c>
      <c r="Q25" s="195">
        <f t="shared" si="11"/>
        <v>0</v>
      </c>
      <c r="R25" s="195">
        <f t="shared" si="11"/>
        <v>0</v>
      </c>
      <c r="S25" s="195">
        <f t="shared" si="11"/>
        <v>0</v>
      </c>
      <c r="T25" s="195">
        <f t="shared" si="11"/>
        <v>0</v>
      </c>
      <c r="U25" s="195">
        <f t="shared" si="11"/>
        <v>0</v>
      </c>
      <c r="V25" s="195">
        <f t="shared" si="11"/>
        <v>0</v>
      </c>
      <c r="W25" s="195">
        <f t="shared" si="11"/>
        <v>0</v>
      </c>
      <c r="X25" s="195">
        <f t="shared" si="11"/>
        <v>0</v>
      </c>
      <c r="Y25" s="195">
        <f t="shared" si="11"/>
        <v>0</v>
      </c>
      <c r="Z25" s="195">
        <f t="shared" si="11"/>
        <v>0</v>
      </c>
      <c r="AA25" s="195">
        <f t="shared" si="11"/>
        <v>0</v>
      </c>
      <c r="AB25" s="195">
        <f t="shared" si="11"/>
        <v>0</v>
      </c>
      <c r="AC25" s="195">
        <f t="shared" si="11"/>
        <v>0</v>
      </c>
      <c r="AD25" s="195">
        <f t="shared" si="11"/>
        <v>0</v>
      </c>
      <c r="AE25" s="195">
        <f t="shared" si="11"/>
        <v>0</v>
      </c>
      <c r="AF25" s="195">
        <f t="shared" si="11"/>
        <v>0</v>
      </c>
      <c r="AG25" s="195">
        <f t="shared" si="11"/>
        <v>0</v>
      </c>
      <c r="AH25" s="195">
        <f t="shared" si="11"/>
        <v>0</v>
      </c>
      <c r="AI25" s="195">
        <f t="shared" si="11"/>
        <v>0</v>
      </c>
      <c r="AJ25" s="195">
        <f t="shared" si="11"/>
        <v>0</v>
      </c>
      <c r="AK25" s="195">
        <f t="shared" si="11"/>
        <v>0</v>
      </c>
      <c r="AL25" s="195">
        <f t="shared" si="11"/>
        <v>0</v>
      </c>
      <c r="AM25" s="195">
        <f t="shared" si="11"/>
        <v>0</v>
      </c>
    </row>
    <row r="26" spans="2:40" s="165" customFormat="1" ht="33" customHeight="1" x14ac:dyDescent="0.35">
      <c r="B26" s="174" t="s">
        <v>197</v>
      </c>
      <c r="C26" s="260">
        <f>SUM(C27+C29+C28)</f>
        <v>2757</v>
      </c>
      <c r="D26" s="260">
        <f t="shared" ref="D26:AM26" si="12">SUM(D27+D29+D28)</f>
        <v>1557</v>
      </c>
      <c r="E26" s="260">
        <f t="shared" si="12"/>
        <v>1245</v>
      </c>
      <c r="F26" s="260">
        <f t="shared" si="12"/>
        <v>342</v>
      </c>
      <c r="G26" s="260">
        <f t="shared" si="12"/>
        <v>342</v>
      </c>
      <c r="H26" s="260">
        <f t="shared" si="12"/>
        <v>0</v>
      </c>
      <c r="I26" s="260">
        <f t="shared" si="12"/>
        <v>5514</v>
      </c>
      <c r="J26" s="260">
        <f t="shared" si="12"/>
        <v>0</v>
      </c>
      <c r="K26" s="260">
        <f t="shared" si="12"/>
        <v>5514</v>
      </c>
      <c r="L26" s="260">
        <f t="shared" si="12"/>
        <v>0</v>
      </c>
      <c r="M26" s="260">
        <f t="shared" si="12"/>
        <v>5514</v>
      </c>
      <c r="N26" s="260">
        <f t="shared" si="12"/>
        <v>0</v>
      </c>
      <c r="O26" s="260">
        <f t="shared" si="12"/>
        <v>5514</v>
      </c>
      <c r="P26" s="260">
        <f t="shared" si="12"/>
        <v>-2400</v>
      </c>
      <c r="Q26" s="260">
        <f t="shared" si="12"/>
        <v>3114</v>
      </c>
      <c r="R26" s="260">
        <f t="shared" si="12"/>
        <v>0</v>
      </c>
      <c r="S26" s="260">
        <f t="shared" si="12"/>
        <v>3114</v>
      </c>
      <c r="T26" s="260">
        <f t="shared" si="12"/>
        <v>0</v>
      </c>
      <c r="U26" s="260">
        <f t="shared" si="12"/>
        <v>3114</v>
      </c>
      <c r="V26" s="260">
        <f t="shared" si="12"/>
        <v>0</v>
      </c>
      <c r="W26" s="260">
        <f t="shared" si="12"/>
        <v>3114</v>
      </c>
      <c r="X26" s="260">
        <f t="shared" si="12"/>
        <v>0</v>
      </c>
      <c r="Y26" s="260">
        <f t="shared" si="12"/>
        <v>0</v>
      </c>
      <c r="Z26" s="260">
        <f t="shared" si="12"/>
        <v>3114</v>
      </c>
      <c r="AA26" s="260">
        <f t="shared" si="12"/>
        <v>0</v>
      </c>
      <c r="AB26" s="260">
        <f t="shared" si="12"/>
        <v>3114</v>
      </c>
      <c r="AC26" s="260">
        <f t="shared" si="12"/>
        <v>0</v>
      </c>
      <c r="AD26" s="260">
        <f t="shared" si="12"/>
        <v>3114</v>
      </c>
      <c r="AE26" s="260">
        <f t="shared" si="12"/>
        <v>0</v>
      </c>
      <c r="AF26" s="260">
        <f t="shared" si="12"/>
        <v>3114</v>
      </c>
      <c r="AG26" s="260">
        <f t="shared" si="12"/>
        <v>0</v>
      </c>
      <c r="AH26" s="260">
        <f t="shared" si="12"/>
        <v>3114</v>
      </c>
      <c r="AI26" s="260">
        <f t="shared" si="12"/>
        <v>0</v>
      </c>
      <c r="AJ26" s="260">
        <f t="shared" si="12"/>
        <v>3114</v>
      </c>
      <c r="AK26" s="260">
        <f t="shared" si="12"/>
        <v>0</v>
      </c>
      <c r="AL26" s="260">
        <f t="shared" si="12"/>
        <v>0</v>
      </c>
      <c r="AM26" s="260">
        <f t="shared" si="12"/>
        <v>0</v>
      </c>
    </row>
    <row r="27" spans="2:40" s="165" customFormat="1" ht="24" customHeight="1" x14ac:dyDescent="0.2">
      <c r="B27" s="213" t="s">
        <v>162</v>
      </c>
      <c r="C27" s="195">
        <f>SUM(C107)</f>
        <v>2757</v>
      </c>
      <c r="D27" s="195">
        <f>SUM(D107)</f>
        <v>1557</v>
      </c>
      <c r="E27" s="195">
        <f>SUM(E107)</f>
        <v>1245</v>
      </c>
      <c r="F27" s="195">
        <f t="shared" ref="F27:U27" si="13">SUM(F107)</f>
        <v>0</v>
      </c>
      <c r="G27" s="195">
        <f>SUM(G107)</f>
        <v>0</v>
      </c>
      <c r="H27" s="195">
        <f t="shared" si="13"/>
        <v>0</v>
      </c>
      <c r="I27" s="195">
        <f>SUM(I107)</f>
        <v>2757</v>
      </c>
      <c r="J27" s="195">
        <f t="shared" si="13"/>
        <v>0</v>
      </c>
      <c r="K27" s="195">
        <f t="shared" si="13"/>
        <v>2757</v>
      </c>
      <c r="L27" s="195">
        <f>SUM(L107)</f>
        <v>0</v>
      </c>
      <c r="M27" s="195">
        <f t="shared" si="13"/>
        <v>2757</v>
      </c>
      <c r="N27" s="195">
        <f t="shared" si="13"/>
        <v>0</v>
      </c>
      <c r="O27" s="195">
        <f t="shared" si="13"/>
        <v>2757</v>
      </c>
      <c r="P27" s="195">
        <f t="shared" si="13"/>
        <v>-1200</v>
      </c>
      <c r="Q27" s="195">
        <f t="shared" si="13"/>
        <v>1557</v>
      </c>
      <c r="R27" s="195">
        <f>SUM(R107)</f>
        <v>0</v>
      </c>
      <c r="S27" s="195">
        <f t="shared" si="13"/>
        <v>1557</v>
      </c>
      <c r="T27" s="195">
        <f t="shared" si="13"/>
        <v>0</v>
      </c>
      <c r="U27" s="195">
        <f t="shared" si="13"/>
        <v>1557</v>
      </c>
      <c r="V27" s="195">
        <f t="shared" ref="V27:AD27" si="14">SUM(V107)</f>
        <v>0</v>
      </c>
      <c r="W27" s="195">
        <f t="shared" si="14"/>
        <v>1557</v>
      </c>
      <c r="X27" s="195">
        <f t="shared" si="14"/>
        <v>0</v>
      </c>
      <c r="Y27" s="195">
        <f t="shared" si="14"/>
        <v>0</v>
      </c>
      <c r="Z27" s="195">
        <f t="shared" si="14"/>
        <v>1557</v>
      </c>
      <c r="AA27" s="195">
        <f t="shared" si="14"/>
        <v>0</v>
      </c>
      <c r="AB27" s="195">
        <f t="shared" si="14"/>
        <v>1557</v>
      </c>
      <c r="AC27" s="195">
        <f t="shared" si="14"/>
        <v>0</v>
      </c>
      <c r="AD27" s="195">
        <f t="shared" si="14"/>
        <v>1557</v>
      </c>
      <c r="AE27" s="195">
        <f t="shared" ref="AE27:AM27" si="15">SUM(AE107)</f>
        <v>0</v>
      </c>
      <c r="AF27" s="195">
        <f t="shared" si="15"/>
        <v>1557</v>
      </c>
      <c r="AG27" s="195">
        <f t="shared" si="15"/>
        <v>0</v>
      </c>
      <c r="AH27" s="195">
        <f>SUM(AH107)</f>
        <v>1557</v>
      </c>
      <c r="AI27" s="195">
        <f>SUM(AI107)</f>
        <v>0</v>
      </c>
      <c r="AJ27" s="195">
        <f>SUM(AJ107)</f>
        <v>1557</v>
      </c>
      <c r="AK27" s="195">
        <f t="shared" si="15"/>
        <v>0</v>
      </c>
      <c r="AL27" s="195">
        <f t="shared" si="15"/>
        <v>0</v>
      </c>
      <c r="AM27" s="195">
        <f t="shared" si="15"/>
        <v>0</v>
      </c>
    </row>
    <row r="28" spans="2:40" s="165" customFormat="1" ht="24" customHeight="1" x14ac:dyDescent="0.2">
      <c r="B28" s="183" t="s">
        <v>107</v>
      </c>
      <c r="C28" s="195">
        <f>SUM(C108)</f>
        <v>0</v>
      </c>
      <c r="D28" s="195">
        <f t="shared" ref="D28:AM28" si="16">SUM(D108)</f>
        <v>0</v>
      </c>
      <c r="E28" s="195">
        <f t="shared" si="16"/>
        <v>0</v>
      </c>
      <c r="F28" s="195">
        <f t="shared" si="16"/>
        <v>322</v>
      </c>
      <c r="G28" s="195">
        <f t="shared" si="16"/>
        <v>322</v>
      </c>
      <c r="H28" s="195">
        <f t="shared" si="16"/>
        <v>0</v>
      </c>
      <c r="I28" s="195">
        <f t="shared" si="16"/>
        <v>0</v>
      </c>
      <c r="J28" s="195">
        <f t="shared" si="16"/>
        <v>0</v>
      </c>
      <c r="K28" s="195">
        <f t="shared" si="16"/>
        <v>0</v>
      </c>
      <c r="L28" s="195">
        <f t="shared" si="16"/>
        <v>0</v>
      </c>
      <c r="M28" s="195">
        <f t="shared" si="16"/>
        <v>0</v>
      </c>
      <c r="N28" s="195">
        <f t="shared" si="16"/>
        <v>0</v>
      </c>
      <c r="O28" s="195">
        <f t="shared" si="16"/>
        <v>0</v>
      </c>
      <c r="P28" s="195">
        <f t="shared" si="16"/>
        <v>0</v>
      </c>
      <c r="Q28" s="195">
        <f t="shared" si="16"/>
        <v>0</v>
      </c>
      <c r="R28" s="195">
        <f t="shared" si="16"/>
        <v>0</v>
      </c>
      <c r="S28" s="195">
        <f t="shared" si="16"/>
        <v>0</v>
      </c>
      <c r="T28" s="195">
        <f t="shared" si="16"/>
        <v>0</v>
      </c>
      <c r="U28" s="195">
        <f t="shared" si="16"/>
        <v>0</v>
      </c>
      <c r="V28" s="195">
        <f t="shared" si="16"/>
        <v>0</v>
      </c>
      <c r="W28" s="195">
        <f t="shared" si="16"/>
        <v>0</v>
      </c>
      <c r="X28" s="195">
        <f t="shared" si="16"/>
        <v>0</v>
      </c>
      <c r="Y28" s="195">
        <f t="shared" si="16"/>
        <v>0</v>
      </c>
      <c r="Z28" s="195">
        <f t="shared" si="16"/>
        <v>0</v>
      </c>
      <c r="AA28" s="195">
        <f t="shared" si="16"/>
        <v>0</v>
      </c>
      <c r="AB28" s="195">
        <f t="shared" si="16"/>
        <v>0</v>
      </c>
      <c r="AC28" s="195">
        <f t="shared" si="16"/>
        <v>0</v>
      </c>
      <c r="AD28" s="195">
        <f t="shared" si="16"/>
        <v>0</v>
      </c>
      <c r="AE28" s="195">
        <f t="shared" si="16"/>
        <v>0</v>
      </c>
      <c r="AF28" s="195">
        <f t="shared" si="16"/>
        <v>0</v>
      </c>
      <c r="AG28" s="195">
        <f t="shared" si="16"/>
        <v>0</v>
      </c>
      <c r="AH28" s="195">
        <f t="shared" si="16"/>
        <v>0</v>
      </c>
      <c r="AI28" s="195">
        <f t="shared" si="16"/>
        <v>0</v>
      </c>
      <c r="AJ28" s="195">
        <f t="shared" si="16"/>
        <v>0</v>
      </c>
      <c r="AK28" s="195">
        <f t="shared" si="16"/>
        <v>0</v>
      </c>
      <c r="AL28" s="195">
        <f t="shared" si="16"/>
        <v>0</v>
      </c>
      <c r="AM28" s="195">
        <f t="shared" si="16"/>
        <v>0</v>
      </c>
    </row>
    <row r="29" spans="2:40" s="165" customFormat="1" ht="24" customHeight="1" x14ac:dyDescent="0.2">
      <c r="B29" s="294" t="s">
        <v>246</v>
      </c>
      <c r="C29" s="195">
        <f>SUM(C104)</f>
        <v>0</v>
      </c>
      <c r="D29" s="195">
        <f t="shared" ref="D29:AM29" si="17">SUM(D104)</f>
        <v>0</v>
      </c>
      <c r="E29" s="195">
        <f t="shared" si="17"/>
        <v>0</v>
      </c>
      <c r="F29" s="195">
        <f t="shared" si="17"/>
        <v>20</v>
      </c>
      <c r="G29" s="195">
        <f t="shared" si="17"/>
        <v>20</v>
      </c>
      <c r="H29" s="195">
        <f t="shared" si="17"/>
        <v>0</v>
      </c>
      <c r="I29" s="195">
        <f t="shared" si="17"/>
        <v>2757</v>
      </c>
      <c r="J29" s="195">
        <f t="shared" si="17"/>
        <v>0</v>
      </c>
      <c r="K29" s="195">
        <f t="shared" si="17"/>
        <v>2757</v>
      </c>
      <c r="L29" s="195">
        <f t="shared" si="17"/>
        <v>0</v>
      </c>
      <c r="M29" s="195">
        <f t="shared" si="17"/>
        <v>2757</v>
      </c>
      <c r="N29" s="195">
        <f t="shared" si="17"/>
        <v>0</v>
      </c>
      <c r="O29" s="195">
        <f t="shared" si="17"/>
        <v>2757</v>
      </c>
      <c r="P29" s="195">
        <f t="shared" si="17"/>
        <v>-1200</v>
      </c>
      <c r="Q29" s="195">
        <f t="shared" si="17"/>
        <v>1557</v>
      </c>
      <c r="R29" s="195">
        <f t="shared" si="17"/>
        <v>0</v>
      </c>
      <c r="S29" s="195">
        <f t="shared" si="17"/>
        <v>1557</v>
      </c>
      <c r="T29" s="195">
        <f t="shared" si="17"/>
        <v>0</v>
      </c>
      <c r="U29" s="195">
        <f t="shared" si="17"/>
        <v>1557</v>
      </c>
      <c r="V29" s="195">
        <f t="shared" si="17"/>
        <v>0</v>
      </c>
      <c r="W29" s="195">
        <f t="shared" si="17"/>
        <v>1557</v>
      </c>
      <c r="X29" s="195">
        <f t="shared" si="17"/>
        <v>0</v>
      </c>
      <c r="Y29" s="195">
        <f t="shared" si="17"/>
        <v>0</v>
      </c>
      <c r="Z29" s="195">
        <f t="shared" si="17"/>
        <v>1557</v>
      </c>
      <c r="AA29" s="195">
        <f t="shared" si="17"/>
        <v>0</v>
      </c>
      <c r="AB29" s="195">
        <f t="shared" si="17"/>
        <v>1557</v>
      </c>
      <c r="AC29" s="195">
        <f t="shared" si="17"/>
        <v>0</v>
      </c>
      <c r="AD29" s="195">
        <f t="shared" si="17"/>
        <v>1557</v>
      </c>
      <c r="AE29" s="195">
        <f t="shared" si="17"/>
        <v>0</v>
      </c>
      <c r="AF29" s="195">
        <f t="shared" si="17"/>
        <v>1557</v>
      </c>
      <c r="AG29" s="195">
        <f t="shared" si="17"/>
        <v>0</v>
      </c>
      <c r="AH29" s="195">
        <f t="shared" si="17"/>
        <v>1557</v>
      </c>
      <c r="AI29" s="195">
        <f t="shared" si="17"/>
        <v>0</v>
      </c>
      <c r="AJ29" s="195">
        <f t="shared" si="17"/>
        <v>1557</v>
      </c>
      <c r="AK29" s="195">
        <f t="shared" si="17"/>
        <v>0</v>
      </c>
      <c r="AL29" s="195">
        <f t="shared" si="17"/>
        <v>0</v>
      </c>
      <c r="AM29" s="195">
        <f t="shared" si="17"/>
        <v>0</v>
      </c>
    </row>
    <row r="30" spans="2:40" ht="27" customHeight="1" x14ac:dyDescent="0.2">
      <c r="B30" s="295" t="s">
        <v>247</v>
      </c>
      <c r="C30" s="205">
        <f t="shared" ref="C30:L31" si="18">SUM(C31)</f>
        <v>5017</v>
      </c>
      <c r="D30" s="205">
        <f t="shared" si="18"/>
        <v>5247</v>
      </c>
      <c r="E30" s="205">
        <f t="shared" si="18"/>
        <v>5197</v>
      </c>
      <c r="F30" s="205">
        <f t="shared" si="18"/>
        <v>8200</v>
      </c>
      <c r="G30" s="205">
        <f t="shared" si="18"/>
        <v>6400</v>
      </c>
      <c r="H30" s="205">
        <f t="shared" si="18"/>
        <v>0</v>
      </c>
      <c r="I30" s="205">
        <f t="shared" si="18"/>
        <v>5017</v>
      </c>
      <c r="J30" s="205">
        <f t="shared" si="18"/>
        <v>0</v>
      </c>
      <c r="K30" s="205">
        <f t="shared" ref="K30:T31" si="19">SUM(K31)</f>
        <v>5017</v>
      </c>
      <c r="L30" s="205">
        <f t="shared" si="18"/>
        <v>0</v>
      </c>
      <c r="M30" s="205">
        <f t="shared" si="19"/>
        <v>5017</v>
      </c>
      <c r="N30" s="205">
        <f t="shared" si="19"/>
        <v>0</v>
      </c>
      <c r="O30" s="205">
        <f t="shared" si="19"/>
        <v>5017</v>
      </c>
      <c r="P30" s="205">
        <f t="shared" si="19"/>
        <v>230</v>
      </c>
      <c r="Q30" s="205">
        <f t="shared" si="19"/>
        <v>5247</v>
      </c>
      <c r="R30" s="205">
        <f t="shared" si="19"/>
        <v>0</v>
      </c>
      <c r="S30" s="205">
        <f t="shared" si="19"/>
        <v>5247</v>
      </c>
      <c r="T30" s="205">
        <f t="shared" si="19"/>
        <v>0</v>
      </c>
      <c r="U30" s="205">
        <f t="shared" ref="U30:AM31" si="20">SUM(U31)</f>
        <v>5247</v>
      </c>
      <c r="V30" s="205">
        <f t="shared" si="20"/>
        <v>0</v>
      </c>
      <c r="W30" s="205">
        <f t="shared" si="20"/>
        <v>5247</v>
      </c>
      <c r="X30" s="205">
        <f t="shared" si="20"/>
        <v>0</v>
      </c>
      <c r="Y30" s="205">
        <f t="shared" si="20"/>
        <v>0</v>
      </c>
      <c r="Z30" s="205">
        <f t="shared" si="20"/>
        <v>5247</v>
      </c>
      <c r="AA30" s="205">
        <f t="shared" si="20"/>
        <v>0</v>
      </c>
      <c r="AB30" s="205">
        <f t="shared" si="20"/>
        <v>5247</v>
      </c>
      <c r="AC30" s="205">
        <f t="shared" si="20"/>
        <v>0</v>
      </c>
      <c r="AD30" s="205">
        <f t="shared" si="20"/>
        <v>5247</v>
      </c>
      <c r="AE30" s="205">
        <f t="shared" si="20"/>
        <v>0</v>
      </c>
      <c r="AF30" s="205">
        <f t="shared" si="20"/>
        <v>5247</v>
      </c>
      <c r="AG30" s="205">
        <f t="shared" si="20"/>
        <v>0</v>
      </c>
      <c r="AH30" s="205">
        <f t="shared" si="20"/>
        <v>5247</v>
      </c>
      <c r="AI30" s="205">
        <f t="shared" si="20"/>
        <v>0</v>
      </c>
      <c r="AJ30" s="205">
        <f t="shared" si="20"/>
        <v>5247</v>
      </c>
      <c r="AK30" s="205">
        <f t="shared" si="20"/>
        <v>0</v>
      </c>
      <c r="AL30" s="205">
        <f t="shared" si="20"/>
        <v>0</v>
      </c>
      <c r="AM30" s="205">
        <f t="shared" si="20"/>
        <v>0</v>
      </c>
    </row>
    <row r="31" spans="2:40" s="165" customFormat="1" ht="24" customHeight="1" x14ac:dyDescent="0.2">
      <c r="B31" s="249" t="s">
        <v>193</v>
      </c>
      <c r="C31" s="205">
        <f t="shared" si="18"/>
        <v>5017</v>
      </c>
      <c r="D31" s="205">
        <f t="shared" si="18"/>
        <v>5247</v>
      </c>
      <c r="E31" s="205">
        <f t="shared" si="18"/>
        <v>5197</v>
      </c>
      <c r="F31" s="205">
        <f t="shared" si="18"/>
        <v>8200</v>
      </c>
      <c r="G31" s="205">
        <f t="shared" si="18"/>
        <v>6400</v>
      </c>
      <c r="H31" s="205">
        <f t="shared" si="18"/>
        <v>0</v>
      </c>
      <c r="I31" s="205">
        <f t="shared" si="18"/>
        <v>5017</v>
      </c>
      <c r="J31" s="205">
        <f t="shared" si="18"/>
        <v>0</v>
      </c>
      <c r="K31" s="205">
        <f t="shared" si="19"/>
        <v>5017</v>
      </c>
      <c r="L31" s="205">
        <f t="shared" si="18"/>
        <v>0</v>
      </c>
      <c r="M31" s="205">
        <f t="shared" si="19"/>
        <v>5017</v>
      </c>
      <c r="N31" s="205">
        <f t="shared" si="19"/>
        <v>0</v>
      </c>
      <c r="O31" s="205">
        <f t="shared" si="19"/>
        <v>5017</v>
      </c>
      <c r="P31" s="205">
        <f t="shared" si="19"/>
        <v>230</v>
      </c>
      <c r="Q31" s="205">
        <f t="shared" si="19"/>
        <v>5247</v>
      </c>
      <c r="R31" s="205">
        <f t="shared" si="19"/>
        <v>0</v>
      </c>
      <c r="S31" s="205">
        <f t="shared" si="19"/>
        <v>5247</v>
      </c>
      <c r="T31" s="205">
        <f t="shared" si="19"/>
        <v>0</v>
      </c>
      <c r="U31" s="205">
        <f t="shared" si="20"/>
        <v>5247</v>
      </c>
      <c r="V31" s="205">
        <f t="shared" si="20"/>
        <v>0</v>
      </c>
      <c r="W31" s="205">
        <f t="shared" si="20"/>
        <v>5247</v>
      </c>
      <c r="X31" s="205">
        <f t="shared" si="20"/>
        <v>0</v>
      </c>
      <c r="Y31" s="205">
        <f t="shared" si="20"/>
        <v>0</v>
      </c>
      <c r="Z31" s="205">
        <f t="shared" si="20"/>
        <v>5247</v>
      </c>
      <c r="AA31" s="205">
        <f t="shared" si="20"/>
        <v>0</v>
      </c>
      <c r="AB31" s="205">
        <f t="shared" si="20"/>
        <v>5247</v>
      </c>
      <c r="AC31" s="205">
        <f t="shared" si="20"/>
        <v>0</v>
      </c>
      <c r="AD31" s="205">
        <f t="shared" si="20"/>
        <v>5247</v>
      </c>
      <c r="AE31" s="205">
        <f t="shared" si="20"/>
        <v>0</v>
      </c>
      <c r="AF31" s="205">
        <f t="shared" si="20"/>
        <v>5247</v>
      </c>
      <c r="AG31" s="205">
        <f t="shared" si="20"/>
        <v>0</v>
      </c>
      <c r="AH31" s="205">
        <f t="shared" si="20"/>
        <v>5247</v>
      </c>
      <c r="AI31" s="205">
        <f t="shared" si="20"/>
        <v>0</v>
      </c>
      <c r="AJ31" s="205">
        <f t="shared" si="20"/>
        <v>5247</v>
      </c>
      <c r="AK31" s="205">
        <f t="shared" si="20"/>
        <v>0</v>
      </c>
      <c r="AL31" s="205">
        <f t="shared" si="20"/>
        <v>0</v>
      </c>
      <c r="AM31" s="205">
        <f t="shared" si="20"/>
        <v>0</v>
      </c>
    </row>
    <row r="32" spans="2:40" s="165" customFormat="1" ht="24.75" customHeight="1" x14ac:dyDescent="0.2">
      <c r="B32" s="177" t="s">
        <v>90</v>
      </c>
      <c r="C32" s="195">
        <v>5017</v>
      </c>
      <c r="D32" s="195">
        <v>5247</v>
      </c>
      <c r="E32" s="195">
        <v>5197</v>
      </c>
      <c r="F32" s="195">
        <v>8200</v>
      </c>
      <c r="G32" s="195">
        <v>6400</v>
      </c>
      <c r="H32" s="195">
        <v>0</v>
      </c>
      <c r="I32" s="195">
        <v>5017</v>
      </c>
      <c r="J32" s="195">
        <v>0</v>
      </c>
      <c r="K32" s="195">
        <f>SUM(I32+J32)</f>
        <v>5017</v>
      </c>
      <c r="L32" s="195">
        <v>0</v>
      </c>
      <c r="M32" s="195">
        <f>SUM(K32+L32)</f>
        <v>5017</v>
      </c>
      <c r="N32" s="195">
        <v>0</v>
      </c>
      <c r="O32" s="195">
        <f>SUM(M32+N32)</f>
        <v>5017</v>
      </c>
      <c r="P32" s="195">
        <v>230</v>
      </c>
      <c r="Q32" s="195">
        <f>SUM(O32+P32)</f>
        <v>5247</v>
      </c>
      <c r="R32" s="195">
        <v>0</v>
      </c>
      <c r="S32" s="195">
        <f>SUM(Q32+R32)</f>
        <v>5247</v>
      </c>
      <c r="T32" s="195">
        <v>0</v>
      </c>
      <c r="U32" s="195">
        <f>SUM(S32+T32)</f>
        <v>5247</v>
      </c>
      <c r="V32" s="195">
        <v>0</v>
      </c>
      <c r="W32" s="195">
        <f>SUM(U32+V32)</f>
        <v>5247</v>
      </c>
      <c r="X32" s="195">
        <v>0</v>
      </c>
      <c r="Y32" s="195">
        <v>0</v>
      </c>
      <c r="Z32" s="195">
        <f>SUM(W32+X32+Y32)</f>
        <v>5247</v>
      </c>
      <c r="AA32" s="195">
        <v>0</v>
      </c>
      <c r="AB32" s="195">
        <f>SUM(Z32+AA32)</f>
        <v>5247</v>
      </c>
      <c r="AC32" s="195">
        <v>0</v>
      </c>
      <c r="AD32" s="195">
        <f>SUM(AB32+AC32)</f>
        <v>5247</v>
      </c>
      <c r="AE32" s="195">
        <v>0</v>
      </c>
      <c r="AF32" s="195">
        <f>SUM(AD32+AE32)</f>
        <v>5247</v>
      </c>
      <c r="AG32" s="195">
        <v>0</v>
      </c>
      <c r="AH32" s="195">
        <f>SUM(AF32+AG32)</f>
        <v>5247</v>
      </c>
      <c r="AI32" s="195">
        <v>0</v>
      </c>
      <c r="AJ32" s="195">
        <f>SUM(AH32+AI32)</f>
        <v>5247</v>
      </c>
      <c r="AK32" s="195">
        <v>0</v>
      </c>
      <c r="AL32" s="195">
        <v>0</v>
      </c>
      <c r="AM32" s="195">
        <v>0</v>
      </c>
    </row>
    <row r="33" spans="2:39" s="165" customFormat="1" ht="49.5" customHeight="1" x14ac:dyDescent="0.2">
      <c r="B33" s="197" t="s">
        <v>248</v>
      </c>
      <c r="C33" s="205">
        <f t="shared" ref="C33:AM33" si="21">SUM(C34)</f>
        <v>12755</v>
      </c>
      <c r="D33" s="205">
        <f t="shared" si="21"/>
        <v>14148</v>
      </c>
      <c r="E33" s="205">
        <f t="shared" si="21"/>
        <v>14096</v>
      </c>
      <c r="F33" s="205">
        <f t="shared" si="21"/>
        <v>18429</v>
      </c>
      <c r="G33" s="205">
        <f t="shared" si="21"/>
        <v>18429</v>
      </c>
      <c r="H33" s="205">
        <f t="shared" si="21"/>
        <v>0</v>
      </c>
      <c r="I33" s="205">
        <f t="shared" si="21"/>
        <v>12755</v>
      </c>
      <c r="J33" s="205">
        <f t="shared" si="21"/>
        <v>0</v>
      </c>
      <c r="K33" s="205">
        <f t="shared" si="21"/>
        <v>12755</v>
      </c>
      <c r="L33" s="205">
        <f t="shared" si="21"/>
        <v>0</v>
      </c>
      <c r="M33" s="205">
        <f t="shared" si="21"/>
        <v>12755</v>
      </c>
      <c r="N33" s="205">
        <f t="shared" si="21"/>
        <v>0</v>
      </c>
      <c r="O33" s="205">
        <f t="shared" si="21"/>
        <v>12755</v>
      </c>
      <c r="P33" s="205">
        <f t="shared" si="21"/>
        <v>0</v>
      </c>
      <c r="Q33" s="205">
        <f t="shared" si="21"/>
        <v>12755</v>
      </c>
      <c r="R33" s="205">
        <f t="shared" si="21"/>
        <v>0</v>
      </c>
      <c r="S33" s="205">
        <f t="shared" si="21"/>
        <v>12755</v>
      </c>
      <c r="T33" s="205">
        <f t="shared" si="21"/>
        <v>0</v>
      </c>
      <c r="U33" s="205">
        <f t="shared" si="21"/>
        <v>12755</v>
      </c>
      <c r="V33" s="205">
        <f t="shared" si="21"/>
        <v>450</v>
      </c>
      <c r="W33" s="205">
        <f t="shared" si="21"/>
        <v>13205</v>
      </c>
      <c r="X33" s="205">
        <f t="shared" si="21"/>
        <v>0</v>
      </c>
      <c r="Y33" s="205">
        <f t="shared" si="21"/>
        <v>943</v>
      </c>
      <c r="Z33" s="205">
        <f t="shared" si="21"/>
        <v>14148</v>
      </c>
      <c r="AA33" s="205">
        <f t="shared" si="21"/>
        <v>0</v>
      </c>
      <c r="AB33" s="205">
        <f t="shared" si="21"/>
        <v>14148</v>
      </c>
      <c r="AC33" s="205">
        <f t="shared" si="21"/>
        <v>0</v>
      </c>
      <c r="AD33" s="205">
        <f t="shared" si="21"/>
        <v>14148</v>
      </c>
      <c r="AE33" s="205">
        <f t="shared" si="21"/>
        <v>0</v>
      </c>
      <c r="AF33" s="205">
        <f t="shared" si="21"/>
        <v>14148</v>
      </c>
      <c r="AG33" s="205">
        <f t="shared" si="21"/>
        <v>0</v>
      </c>
      <c r="AH33" s="205">
        <f t="shared" si="21"/>
        <v>14148</v>
      </c>
      <c r="AI33" s="205">
        <f t="shared" si="21"/>
        <v>0</v>
      </c>
      <c r="AJ33" s="205">
        <f t="shared" si="21"/>
        <v>14148</v>
      </c>
      <c r="AK33" s="205">
        <f t="shared" si="21"/>
        <v>0</v>
      </c>
      <c r="AL33" s="205">
        <f t="shared" si="21"/>
        <v>0</v>
      </c>
      <c r="AM33" s="205">
        <f t="shared" si="21"/>
        <v>0</v>
      </c>
    </row>
    <row r="34" spans="2:39" s="165" customFormat="1" ht="23.25" customHeight="1" x14ac:dyDescent="0.2">
      <c r="B34" s="249" t="s">
        <v>193</v>
      </c>
      <c r="C34" s="205">
        <f>SUM(C35+C36+C37+C38)</f>
        <v>12755</v>
      </c>
      <c r="D34" s="205">
        <f t="shared" ref="D34:AB34" si="22">SUM(D35+D36+D37+D38)</f>
        <v>14148</v>
      </c>
      <c r="E34" s="205">
        <f t="shared" si="22"/>
        <v>14096</v>
      </c>
      <c r="F34" s="205">
        <f t="shared" si="22"/>
        <v>18429</v>
      </c>
      <c r="G34" s="205">
        <f>SUM(G35+G36+G37+G38)</f>
        <v>18429</v>
      </c>
      <c r="H34" s="205">
        <f t="shared" si="22"/>
        <v>0</v>
      </c>
      <c r="I34" s="205">
        <f>SUM(I35+I36+I37+I38)</f>
        <v>12755</v>
      </c>
      <c r="J34" s="205">
        <f t="shared" si="22"/>
        <v>0</v>
      </c>
      <c r="K34" s="205">
        <f t="shared" si="22"/>
        <v>12755</v>
      </c>
      <c r="L34" s="205">
        <f>SUM(L35+L36+L37+L38)</f>
        <v>0</v>
      </c>
      <c r="M34" s="205">
        <f t="shared" si="22"/>
        <v>12755</v>
      </c>
      <c r="N34" s="205">
        <f t="shared" si="22"/>
        <v>0</v>
      </c>
      <c r="O34" s="205">
        <f t="shared" si="22"/>
        <v>12755</v>
      </c>
      <c r="P34" s="205">
        <f t="shared" si="22"/>
        <v>0</v>
      </c>
      <c r="Q34" s="205">
        <f t="shared" si="22"/>
        <v>12755</v>
      </c>
      <c r="R34" s="205">
        <f>SUM(R35+R36+R37+R38)</f>
        <v>0</v>
      </c>
      <c r="S34" s="205">
        <f t="shared" si="22"/>
        <v>12755</v>
      </c>
      <c r="T34" s="205">
        <f t="shared" si="22"/>
        <v>0</v>
      </c>
      <c r="U34" s="205">
        <f t="shared" si="22"/>
        <v>12755</v>
      </c>
      <c r="V34" s="205">
        <f>SUM(V35+V36+V37+V38)</f>
        <v>450</v>
      </c>
      <c r="W34" s="205">
        <f t="shared" si="22"/>
        <v>13205</v>
      </c>
      <c r="X34" s="205">
        <f>SUM(X35+X36+X37+X38)</f>
        <v>0</v>
      </c>
      <c r="Y34" s="205">
        <f>SUM(Y35+Y36+Y37+Y38)</f>
        <v>943</v>
      </c>
      <c r="Z34" s="205">
        <f>SUM(Z35+Z36+Z37+Z38)</f>
        <v>14148</v>
      </c>
      <c r="AA34" s="205">
        <f>SUM(AA35+AA36+AA37+AA38)</f>
        <v>0</v>
      </c>
      <c r="AB34" s="205">
        <f t="shared" si="22"/>
        <v>14148</v>
      </c>
      <c r="AC34" s="205">
        <f>SUM(AC35+AC36+AC37+AC38)</f>
        <v>0</v>
      </c>
      <c r="AD34" s="205">
        <f t="shared" ref="AD34:AM34" si="23">SUM(AD35+AD36+AD37+AD38)</f>
        <v>14148</v>
      </c>
      <c r="AE34" s="205">
        <f t="shared" si="23"/>
        <v>0</v>
      </c>
      <c r="AF34" s="205">
        <f t="shared" si="23"/>
        <v>14148</v>
      </c>
      <c r="AG34" s="205">
        <f t="shared" si="23"/>
        <v>0</v>
      </c>
      <c r="AH34" s="205">
        <f>SUM(AH35+AH36+AH37+AH38)</f>
        <v>14148</v>
      </c>
      <c r="AI34" s="205">
        <f>SUM(AI35+AI36+AI37+AI38)</f>
        <v>0</v>
      </c>
      <c r="AJ34" s="205">
        <f>SUM(AJ35+AJ36+AJ37+AJ38)</f>
        <v>14148</v>
      </c>
      <c r="AK34" s="205">
        <f t="shared" si="23"/>
        <v>0</v>
      </c>
      <c r="AL34" s="205">
        <f t="shared" si="23"/>
        <v>0</v>
      </c>
      <c r="AM34" s="205">
        <f t="shared" si="23"/>
        <v>0</v>
      </c>
    </row>
    <row r="35" spans="2:39" s="165" customFormat="1" ht="24" customHeight="1" x14ac:dyDescent="0.2">
      <c r="B35" s="280" t="s">
        <v>87</v>
      </c>
      <c r="C35" s="195">
        <v>6400</v>
      </c>
      <c r="D35" s="195">
        <v>6733</v>
      </c>
      <c r="E35" s="195">
        <v>6718</v>
      </c>
      <c r="F35" s="195">
        <v>9120</v>
      </c>
      <c r="G35" s="195">
        <v>9120</v>
      </c>
      <c r="H35" s="195">
        <v>0</v>
      </c>
      <c r="I35" s="195">
        <v>6400</v>
      </c>
      <c r="J35" s="195">
        <v>0</v>
      </c>
      <c r="K35" s="195">
        <f>SUM(I35+J35)</f>
        <v>6400</v>
      </c>
      <c r="L35" s="195">
        <v>0</v>
      </c>
      <c r="M35" s="195">
        <f>SUM(K35+L35)</f>
        <v>6400</v>
      </c>
      <c r="N35" s="195">
        <v>0</v>
      </c>
      <c r="O35" s="195">
        <f t="shared" ref="O35:O107" si="24">SUM(M35+N35)</f>
        <v>6400</v>
      </c>
      <c r="P35" s="195">
        <v>0</v>
      </c>
      <c r="Q35" s="195">
        <f>SUM(O35+P35)</f>
        <v>6400</v>
      </c>
      <c r="R35" s="195">
        <v>0</v>
      </c>
      <c r="S35" s="195">
        <f>SUM(Q35+R35)</f>
        <v>6400</v>
      </c>
      <c r="T35" s="195">
        <v>0</v>
      </c>
      <c r="U35" s="195">
        <f>SUM(S35+T35)</f>
        <v>6400</v>
      </c>
      <c r="V35" s="195"/>
      <c r="W35" s="195">
        <f>SUM(U35+V35)</f>
        <v>6400</v>
      </c>
      <c r="X35" s="195">
        <v>0</v>
      </c>
      <c r="Y35" s="195">
        <v>333</v>
      </c>
      <c r="Z35" s="195">
        <f>SUM(W35+X35+Y35)</f>
        <v>6733</v>
      </c>
      <c r="AA35" s="195">
        <v>0</v>
      </c>
      <c r="AB35" s="195">
        <f>SUM(Z35+AA35)</f>
        <v>6733</v>
      </c>
      <c r="AC35" s="195">
        <v>0</v>
      </c>
      <c r="AD35" s="195">
        <f>SUM(AB35+AC35)</f>
        <v>6733</v>
      </c>
      <c r="AE35" s="195">
        <v>0</v>
      </c>
      <c r="AF35" s="195">
        <f>SUM(AD35+AE35)</f>
        <v>6733</v>
      </c>
      <c r="AG35" s="195">
        <v>0</v>
      </c>
      <c r="AH35" s="195">
        <f>SUM(AF35+AG35)</f>
        <v>6733</v>
      </c>
      <c r="AI35" s="195">
        <v>0</v>
      </c>
      <c r="AJ35" s="195">
        <f>SUM(AH35+AI35)</f>
        <v>6733</v>
      </c>
      <c r="AK35" s="195">
        <v>0</v>
      </c>
      <c r="AL35" s="195">
        <v>0</v>
      </c>
      <c r="AM35" s="195">
        <v>0</v>
      </c>
    </row>
    <row r="36" spans="2:39" s="165" customFormat="1" ht="24" customHeight="1" x14ac:dyDescent="0.2">
      <c r="B36" s="177" t="s">
        <v>88</v>
      </c>
      <c r="C36" s="276">
        <v>15</v>
      </c>
      <c r="D36" s="276">
        <v>15</v>
      </c>
      <c r="E36" s="276">
        <v>4</v>
      </c>
      <c r="F36" s="276">
        <v>14</v>
      </c>
      <c r="G36" s="276">
        <v>14</v>
      </c>
      <c r="H36" s="195">
        <v>0</v>
      </c>
      <c r="I36" s="276">
        <v>15</v>
      </c>
      <c r="J36" s="195">
        <v>0</v>
      </c>
      <c r="K36" s="195">
        <f>SUM(I36+J36)</f>
        <v>15</v>
      </c>
      <c r="L36" s="276"/>
      <c r="M36" s="195">
        <f>SUM(K36+L36)</f>
        <v>15</v>
      </c>
      <c r="N36" s="276"/>
      <c r="O36" s="195">
        <f t="shared" si="24"/>
        <v>15</v>
      </c>
      <c r="P36" s="276">
        <v>0</v>
      </c>
      <c r="Q36" s="195">
        <f>SUM(O36+P36)</f>
        <v>15</v>
      </c>
      <c r="R36" s="195">
        <v>0</v>
      </c>
      <c r="S36" s="195">
        <f>SUM(Q36+R36)</f>
        <v>15</v>
      </c>
      <c r="T36" s="276"/>
      <c r="U36" s="195">
        <f>SUM(S36+T36)</f>
        <v>15</v>
      </c>
      <c r="V36" s="276"/>
      <c r="W36" s="195">
        <f>SUM(U36+V36)</f>
        <v>15</v>
      </c>
      <c r="X36" s="276">
        <v>0</v>
      </c>
      <c r="Y36" s="195">
        <v>0</v>
      </c>
      <c r="Z36" s="195">
        <f>SUM(W36+X36+Y36)</f>
        <v>15</v>
      </c>
      <c r="AA36" s="195">
        <v>0</v>
      </c>
      <c r="AB36" s="195">
        <f>SUM(Z36+AA36)</f>
        <v>15</v>
      </c>
      <c r="AC36" s="195">
        <v>0</v>
      </c>
      <c r="AD36" s="195">
        <f>SUM(AB36+AC36)</f>
        <v>15</v>
      </c>
      <c r="AE36" s="276">
        <v>0</v>
      </c>
      <c r="AF36" s="195">
        <f>SUM(AD36+AE36)</f>
        <v>15</v>
      </c>
      <c r="AG36" s="195">
        <v>0</v>
      </c>
      <c r="AH36" s="195">
        <f>SUM(AF36+AG36)</f>
        <v>15</v>
      </c>
      <c r="AI36" s="276">
        <v>0</v>
      </c>
      <c r="AJ36" s="195">
        <f>SUM(AH36+AI36)</f>
        <v>15</v>
      </c>
      <c r="AK36" s="195">
        <v>0</v>
      </c>
      <c r="AL36" s="195">
        <v>0</v>
      </c>
      <c r="AM36" s="195">
        <v>0</v>
      </c>
    </row>
    <row r="37" spans="2:39" x14ac:dyDescent="0.2">
      <c r="B37" s="280" t="s">
        <v>119</v>
      </c>
      <c r="C37" s="276">
        <v>6340</v>
      </c>
      <c r="D37" s="276">
        <v>7400</v>
      </c>
      <c r="E37" s="276">
        <v>7384</v>
      </c>
      <c r="F37" s="276">
        <v>9295</v>
      </c>
      <c r="G37" s="276">
        <v>9295</v>
      </c>
      <c r="H37" s="195">
        <v>0</v>
      </c>
      <c r="I37" s="276">
        <v>6340</v>
      </c>
      <c r="J37" s="276">
        <v>0</v>
      </c>
      <c r="K37" s="195">
        <f>SUM(I37+J37)</f>
        <v>6340</v>
      </c>
      <c r="L37" s="276">
        <v>0</v>
      </c>
      <c r="M37" s="195">
        <f>SUM(K37+L37)</f>
        <v>6340</v>
      </c>
      <c r="N37" s="276">
        <v>0</v>
      </c>
      <c r="O37" s="195">
        <f t="shared" si="24"/>
        <v>6340</v>
      </c>
      <c r="P37" s="276">
        <v>0</v>
      </c>
      <c r="Q37" s="195">
        <f>SUM(O37+P37)</f>
        <v>6340</v>
      </c>
      <c r="R37" s="276">
        <v>0</v>
      </c>
      <c r="S37" s="195">
        <f>SUM(Q37+R37)</f>
        <v>6340</v>
      </c>
      <c r="T37" s="276">
        <v>0</v>
      </c>
      <c r="U37" s="195">
        <f>SUM(S37+T37)</f>
        <v>6340</v>
      </c>
      <c r="V37" s="276">
        <v>450</v>
      </c>
      <c r="W37" s="195">
        <f>SUM(U37+V37)</f>
        <v>6790</v>
      </c>
      <c r="X37" s="276">
        <v>0</v>
      </c>
      <c r="Y37" s="276">
        <v>610</v>
      </c>
      <c r="Z37" s="195">
        <f>SUM(W37+X37+Y37)</f>
        <v>7400</v>
      </c>
      <c r="AA37" s="276">
        <v>0</v>
      </c>
      <c r="AB37" s="195">
        <f>SUM(Z37+AA37)</f>
        <v>7400</v>
      </c>
      <c r="AC37" s="276">
        <v>0</v>
      </c>
      <c r="AD37" s="195">
        <f>SUM(AB37+AC37)</f>
        <v>7400</v>
      </c>
      <c r="AE37" s="276">
        <v>0</v>
      </c>
      <c r="AF37" s="195">
        <f>SUM(AD37+AE37)</f>
        <v>7400</v>
      </c>
      <c r="AG37" s="276">
        <v>0</v>
      </c>
      <c r="AH37" s="195">
        <f>SUM(AF37+AG37)</f>
        <v>7400</v>
      </c>
      <c r="AI37" s="276">
        <v>0</v>
      </c>
      <c r="AJ37" s="195">
        <f>SUM(AH37+AI37)</f>
        <v>7400</v>
      </c>
      <c r="AK37" s="195">
        <v>0</v>
      </c>
      <c r="AL37" s="195">
        <v>0</v>
      </c>
      <c r="AM37" s="195">
        <v>0</v>
      </c>
    </row>
    <row r="38" spans="2:39" x14ac:dyDescent="0.2">
      <c r="B38" s="177" t="s">
        <v>96</v>
      </c>
      <c r="C38" s="276">
        <v>0</v>
      </c>
      <c r="D38" s="276">
        <v>0</v>
      </c>
      <c r="E38" s="276">
        <v>-10</v>
      </c>
      <c r="F38" s="276">
        <v>0</v>
      </c>
      <c r="G38" s="276">
        <v>0</v>
      </c>
      <c r="H38" s="276">
        <v>0</v>
      </c>
      <c r="I38" s="276">
        <v>0</v>
      </c>
      <c r="J38" s="276">
        <v>0</v>
      </c>
      <c r="K38" s="195">
        <f>SUM(I38+J38)</f>
        <v>0</v>
      </c>
      <c r="L38" s="276">
        <v>0</v>
      </c>
      <c r="M38" s="195">
        <f>SUM(K38+L38)</f>
        <v>0</v>
      </c>
      <c r="N38" s="276">
        <v>0</v>
      </c>
      <c r="O38" s="195">
        <f t="shared" si="24"/>
        <v>0</v>
      </c>
      <c r="P38" s="276">
        <v>0</v>
      </c>
      <c r="Q38" s="195">
        <f>SUM(O38+P38)</f>
        <v>0</v>
      </c>
      <c r="R38" s="276">
        <v>0</v>
      </c>
      <c r="S38" s="195">
        <f>SUM(Q38+R38)</f>
        <v>0</v>
      </c>
      <c r="T38" s="276">
        <v>0</v>
      </c>
      <c r="U38" s="195">
        <f>SUM(S38+T38)</f>
        <v>0</v>
      </c>
      <c r="V38" s="276">
        <v>0</v>
      </c>
      <c r="W38" s="195">
        <f>SUM(U38+V38)</f>
        <v>0</v>
      </c>
      <c r="X38" s="276">
        <v>0</v>
      </c>
      <c r="Y38" s="276">
        <v>0</v>
      </c>
      <c r="Z38" s="195">
        <f>SUM(W38+X38+Y38)</f>
        <v>0</v>
      </c>
      <c r="AA38" s="276">
        <v>0</v>
      </c>
      <c r="AB38" s="195">
        <f>SUM(Z38+AA38)</f>
        <v>0</v>
      </c>
      <c r="AC38" s="276">
        <v>0</v>
      </c>
      <c r="AD38" s="195">
        <f>SUM(AB38+AC38)</f>
        <v>0</v>
      </c>
      <c r="AE38" s="276">
        <v>0</v>
      </c>
      <c r="AF38" s="195">
        <f>SUM(AD38+AE38)</f>
        <v>0</v>
      </c>
      <c r="AG38" s="276">
        <v>0</v>
      </c>
      <c r="AH38" s="195">
        <f>SUM(AF38+AG38)</f>
        <v>0</v>
      </c>
      <c r="AI38" s="276">
        <v>0</v>
      </c>
      <c r="AJ38" s="195">
        <f>SUM(AH38+AI38)</f>
        <v>0</v>
      </c>
      <c r="AK38" s="195">
        <v>0</v>
      </c>
      <c r="AL38" s="195">
        <v>0</v>
      </c>
      <c r="AM38" s="195">
        <v>0</v>
      </c>
    </row>
    <row r="39" spans="2:39" ht="26.25" x14ac:dyDescent="0.2">
      <c r="B39" s="290" t="s">
        <v>249</v>
      </c>
      <c r="C39" s="296">
        <f t="shared" ref="C39:L40" si="25">SUM(C40)</f>
        <v>200</v>
      </c>
      <c r="D39" s="296">
        <f t="shared" si="25"/>
        <v>200</v>
      </c>
      <c r="E39" s="296">
        <f t="shared" si="25"/>
        <v>77</v>
      </c>
      <c r="F39" s="296">
        <f t="shared" si="25"/>
        <v>200</v>
      </c>
      <c r="G39" s="296">
        <f t="shared" si="25"/>
        <v>200</v>
      </c>
      <c r="H39" s="296">
        <f t="shared" si="25"/>
        <v>0</v>
      </c>
      <c r="I39" s="296">
        <f t="shared" si="25"/>
        <v>200</v>
      </c>
      <c r="J39" s="296">
        <f t="shared" si="25"/>
        <v>0</v>
      </c>
      <c r="K39" s="296">
        <f t="shared" ref="K39:T40" si="26">SUM(K40)</f>
        <v>200</v>
      </c>
      <c r="L39" s="296">
        <f t="shared" si="25"/>
        <v>0</v>
      </c>
      <c r="M39" s="296">
        <f t="shared" si="26"/>
        <v>200</v>
      </c>
      <c r="N39" s="296">
        <f t="shared" si="26"/>
        <v>0</v>
      </c>
      <c r="O39" s="296">
        <f t="shared" si="26"/>
        <v>200</v>
      </c>
      <c r="P39" s="296">
        <f t="shared" si="26"/>
        <v>0</v>
      </c>
      <c r="Q39" s="296">
        <f t="shared" si="26"/>
        <v>200</v>
      </c>
      <c r="R39" s="296">
        <f t="shared" si="26"/>
        <v>0</v>
      </c>
      <c r="S39" s="296">
        <f t="shared" si="26"/>
        <v>200</v>
      </c>
      <c r="T39" s="296">
        <f t="shared" si="26"/>
        <v>0</v>
      </c>
      <c r="U39" s="296">
        <f t="shared" ref="U39:AM40" si="27">SUM(U40)</f>
        <v>200</v>
      </c>
      <c r="V39" s="296">
        <f t="shared" si="27"/>
        <v>0</v>
      </c>
      <c r="W39" s="296">
        <f t="shared" si="27"/>
        <v>200</v>
      </c>
      <c r="X39" s="296">
        <f t="shared" si="27"/>
        <v>0</v>
      </c>
      <c r="Y39" s="296">
        <f t="shared" si="27"/>
        <v>0</v>
      </c>
      <c r="Z39" s="296">
        <f t="shared" si="27"/>
        <v>200</v>
      </c>
      <c r="AA39" s="296">
        <f t="shared" si="27"/>
        <v>0</v>
      </c>
      <c r="AB39" s="296">
        <f t="shared" si="27"/>
        <v>200</v>
      </c>
      <c r="AC39" s="296">
        <f t="shared" si="27"/>
        <v>0</v>
      </c>
      <c r="AD39" s="296">
        <f t="shared" si="27"/>
        <v>200</v>
      </c>
      <c r="AE39" s="296">
        <f t="shared" si="27"/>
        <v>0</v>
      </c>
      <c r="AF39" s="296">
        <f t="shared" si="27"/>
        <v>200</v>
      </c>
      <c r="AG39" s="296">
        <f t="shared" si="27"/>
        <v>0</v>
      </c>
      <c r="AH39" s="296">
        <f t="shared" si="27"/>
        <v>200</v>
      </c>
      <c r="AI39" s="296">
        <f t="shared" si="27"/>
        <v>0</v>
      </c>
      <c r="AJ39" s="296">
        <f t="shared" si="27"/>
        <v>200</v>
      </c>
      <c r="AK39" s="296">
        <f t="shared" si="27"/>
        <v>0</v>
      </c>
      <c r="AL39" s="296">
        <f t="shared" si="27"/>
        <v>0</v>
      </c>
      <c r="AM39" s="296">
        <f t="shared" si="27"/>
        <v>0</v>
      </c>
    </row>
    <row r="40" spans="2:39" x14ac:dyDescent="0.2">
      <c r="B40" s="249" t="s">
        <v>193</v>
      </c>
      <c r="C40" s="205">
        <f t="shared" si="25"/>
        <v>200</v>
      </c>
      <c r="D40" s="205">
        <f t="shared" si="25"/>
        <v>200</v>
      </c>
      <c r="E40" s="205">
        <f t="shared" si="25"/>
        <v>77</v>
      </c>
      <c r="F40" s="205">
        <f t="shared" si="25"/>
        <v>200</v>
      </c>
      <c r="G40" s="205">
        <f t="shared" si="25"/>
        <v>200</v>
      </c>
      <c r="H40" s="205">
        <f t="shared" si="25"/>
        <v>0</v>
      </c>
      <c r="I40" s="205">
        <f t="shared" si="25"/>
        <v>200</v>
      </c>
      <c r="J40" s="205">
        <f t="shared" si="25"/>
        <v>0</v>
      </c>
      <c r="K40" s="205">
        <f t="shared" si="26"/>
        <v>200</v>
      </c>
      <c r="L40" s="205">
        <f t="shared" si="25"/>
        <v>0</v>
      </c>
      <c r="M40" s="205">
        <f t="shared" si="26"/>
        <v>200</v>
      </c>
      <c r="N40" s="205">
        <f t="shared" si="26"/>
        <v>0</v>
      </c>
      <c r="O40" s="205">
        <f t="shared" si="26"/>
        <v>200</v>
      </c>
      <c r="P40" s="205">
        <f t="shared" si="26"/>
        <v>0</v>
      </c>
      <c r="Q40" s="205">
        <f t="shared" si="26"/>
        <v>200</v>
      </c>
      <c r="R40" s="205">
        <f t="shared" si="26"/>
        <v>0</v>
      </c>
      <c r="S40" s="205">
        <f t="shared" si="26"/>
        <v>200</v>
      </c>
      <c r="T40" s="205">
        <f t="shared" si="26"/>
        <v>0</v>
      </c>
      <c r="U40" s="205">
        <f t="shared" si="27"/>
        <v>200</v>
      </c>
      <c r="V40" s="205">
        <f t="shared" si="27"/>
        <v>0</v>
      </c>
      <c r="W40" s="205">
        <f t="shared" si="27"/>
        <v>200</v>
      </c>
      <c r="X40" s="205">
        <f t="shared" si="27"/>
        <v>0</v>
      </c>
      <c r="Y40" s="205">
        <f t="shared" si="27"/>
        <v>0</v>
      </c>
      <c r="Z40" s="205">
        <f t="shared" si="27"/>
        <v>200</v>
      </c>
      <c r="AA40" s="205">
        <f t="shared" si="27"/>
        <v>0</v>
      </c>
      <c r="AB40" s="205">
        <f t="shared" si="27"/>
        <v>200</v>
      </c>
      <c r="AC40" s="205">
        <f t="shared" si="27"/>
        <v>0</v>
      </c>
      <c r="AD40" s="205">
        <f t="shared" si="27"/>
        <v>200</v>
      </c>
      <c r="AE40" s="205">
        <f t="shared" si="27"/>
        <v>0</v>
      </c>
      <c r="AF40" s="205">
        <f t="shared" si="27"/>
        <v>200</v>
      </c>
      <c r="AG40" s="205">
        <f t="shared" si="27"/>
        <v>0</v>
      </c>
      <c r="AH40" s="205">
        <f t="shared" si="27"/>
        <v>200</v>
      </c>
      <c r="AI40" s="205">
        <f t="shared" si="27"/>
        <v>0</v>
      </c>
      <c r="AJ40" s="205">
        <f t="shared" si="27"/>
        <v>200</v>
      </c>
      <c r="AK40" s="205">
        <f t="shared" si="27"/>
        <v>0</v>
      </c>
      <c r="AL40" s="205">
        <f t="shared" si="27"/>
        <v>0</v>
      </c>
      <c r="AM40" s="205">
        <f t="shared" si="27"/>
        <v>0</v>
      </c>
    </row>
    <row r="41" spans="2:39" ht="22.5" customHeight="1" x14ac:dyDescent="0.2">
      <c r="B41" s="297" t="s">
        <v>250</v>
      </c>
      <c r="C41" s="276">
        <v>200</v>
      </c>
      <c r="D41" s="276">
        <v>200</v>
      </c>
      <c r="E41" s="276">
        <v>77</v>
      </c>
      <c r="F41" s="276">
        <v>200</v>
      </c>
      <c r="G41" s="276">
        <v>200</v>
      </c>
      <c r="H41" s="195">
        <v>0</v>
      </c>
      <c r="I41" s="276">
        <v>200</v>
      </c>
      <c r="J41" s="276">
        <v>0</v>
      </c>
      <c r="K41" s="195">
        <f>SUM(I41+J41)</f>
        <v>200</v>
      </c>
      <c r="L41" s="276">
        <v>0</v>
      </c>
      <c r="M41" s="195">
        <f>SUM(K41+L41)</f>
        <v>200</v>
      </c>
      <c r="N41" s="276">
        <v>0</v>
      </c>
      <c r="O41" s="195">
        <f t="shared" si="24"/>
        <v>200</v>
      </c>
      <c r="P41" s="276">
        <v>0</v>
      </c>
      <c r="Q41" s="195">
        <f>SUM(O41+P41)</f>
        <v>200</v>
      </c>
      <c r="R41" s="276">
        <v>0</v>
      </c>
      <c r="S41" s="195">
        <f>SUM(Q41+R41)</f>
        <v>200</v>
      </c>
      <c r="T41" s="276">
        <v>0</v>
      </c>
      <c r="U41" s="195">
        <f>SUM(S41+T41)</f>
        <v>200</v>
      </c>
      <c r="V41" s="276">
        <v>0</v>
      </c>
      <c r="W41" s="195">
        <f>SUM(U41+V41)</f>
        <v>200</v>
      </c>
      <c r="X41" s="276">
        <v>0</v>
      </c>
      <c r="Y41" s="276">
        <v>0</v>
      </c>
      <c r="Z41" s="195">
        <f>SUM(W41+X41+Y41)</f>
        <v>200</v>
      </c>
      <c r="AA41" s="276">
        <v>0</v>
      </c>
      <c r="AB41" s="195">
        <f>SUM(Z41+AA41)</f>
        <v>200</v>
      </c>
      <c r="AC41" s="276">
        <v>0</v>
      </c>
      <c r="AD41" s="195">
        <f>SUM(AB41+AC41)</f>
        <v>200</v>
      </c>
      <c r="AE41" s="276">
        <v>0</v>
      </c>
      <c r="AF41" s="195">
        <f>SUM(AD41+AE41)</f>
        <v>200</v>
      </c>
      <c r="AG41" s="276">
        <v>0</v>
      </c>
      <c r="AH41" s="195">
        <f>SUM(AF41+AG41)</f>
        <v>200</v>
      </c>
      <c r="AI41" s="276">
        <v>0</v>
      </c>
      <c r="AJ41" s="195">
        <f>SUM(AH41+AI41)</f>
        <v>200</v>
      </c>
      <c r="AK41" s="195">
        <v>0</v>
      </c>
      <c r="AL41" s="195">
        <v>0</v>
      </c>
      <c r="AM41" s="195">
        <v>0</v>
      </c>
    </row>
    <row r="42" spans="2:39" ht="56.25" customHeight="1" x14ac:dyDescent="0.2">
      <c r="B42" s="197" t="s">
        <v>251</v>
      </c>
      <c r="C42" s="296">
        <f t="shared" ref="C42:AM42" si="28">SUM(C43)</f>
        <v>1643</v>
      </c>
      <c r="D42" s="296">
        <f t="shared" si="28"/>
        <v>1193</v>
      </c>
      <c r="E42" s="296">
        <f t="shared" si="28"/>
        <v>1153</v>
      </c>
      <c r="F42" s="296">
        <f t="shared" si="28"/>
        <v>1187</v>
      </c>
      <c r="G42" s="296">
        <f t="shared" si="28"/>
        <v>1187</v>
      </c>
      <c r="H42" s="296">
        <f t="shared" si="28"/>
        <v>0</v>
      </c>
      <c r="I42" s="296">
        <f t="shared" si="28"/>
        <v>1643</v>
      </c>
      <c r="J42" s="296">
        <f t="shared" si="28"/>
        <v>0</v>
      </c>
      <c r="K42" s="296">
        <f t="shared" si="28"/>
        <v>1643</v>
      </c>
      <c r="L42" s="296">
        <f t="shared" si="28"/>
        <v>0</v>
      </c>
      <c r="M42" s="296">
        <f t="shared" si="28"/>
        <v>1643</v>
      </c>
      <c r="N42" s="296">
        <f t="shared" si="28"/>
        <v>0</v>
      </c>
      <c r="O42" s="195">
        <f t="shared" si="24"/>
        <v>1643</v>
      </c>
      <c r="P42" s="296">
        <f t="shared" si="28"/>
        <v>0</v>
      </c>
      <c r="Q42" s="296">
        <f t="shared" si="28"/>
        <v>1643</v>
      </c>
      <c r="R42" s="296">
        <f t="shared" si="28"/>
        <v>0</v>
      </c>
      <c r="S42" s="296">
        <f t="shared" si="28"/>
        <v>1643</v>
      </c>
      <c r="T42" s="296">
        <f t="shared" si="28"/>
        <v>0</v>
      </c>
      <c r="U42" s="296">
        <f t="shared" si="28"/>
        <v>1643</v>
      </c>
      <c r="V42" s="296">
        <f t="shared" si="28"/>
        <v>0</v>
      </c>
      <c r="W42" s="296">
        <f t="shared" si="28"/>
        <v>1643</v>
      </c>
      <c r="X42" s="296">
        <f t="shared" si="28"/>
        <v>0</v>
      </c>
      <c r="Y42" s="296">
        <f t="shared" si="28"/>
        <v>-450</v>
      </c>
      <c r="Z42" s="296">
        <f t="shared" si="28"/>
        <v>1193</v>
      </c>
      <c r="AA42" s="296">
        <f t="shared" si="28"/>
        <v>0</v>
      </c>
      <c r="AB42" s="296">
        <f t="shared" si="28"/>
        <v>1193</v>
      </c>
      <c r="AC42" s="296">
        <f t="shared" si="28"/>
        <v>0</v>
      </c>
      <c r="AD42" s="296">
        <f t="shared" si="28"/>
        <v>1193</v>
      </c>
      <c r="AE42" s="296">
        <f t="shared" si="28"/>
        <v>0</v>
      </c>
      <c r="AF42" s="296">
        <f t="shared" si="28"/>
        <v>1193</v>
      </c>
      <c r="AG42" s="296">
        <f t="shared" si="28"/>
        <v>0</v>
      </c>
      <c r="AH42" s="296">
        <f t="shared" si="28"/>
        <v>1193</v>
      </c>
      <c r="AI42" s="296">
        <f t="shared" si="28"/>
        <v>0</v>
      </c>
      <c r="AJ42" s="296">
        <f t="shared" si="28"/>
        <v>1193</v>
      </c>
      <c r="AK42" s="296">
        <f t="shared" si="28"/>
        <v>0</v>
      </c>
      <c r="AL42" s="296">
        <f t="shared" si="28"/>
        <v>0</v>
      </c>
      <c r="AM42" s="296">
        <f t="shared" si="28"/>
        <v>0</v>
      </c>
    </row>
    <row r="43" spans="2:39" ht="26.25" customHeight="1" x14ac:dyDescent="0.2">
      <c r="B43" s="249" t="s">
        <v>193</v>
      </c>
      <c r="C43" s="205">
        <f t="shared" ref="C43:AM43" si="29">C44</f>
        <v>1643</v>
      </c>
      <c r="D43" s="205">
        <f t="shared" si="29"/>
        <v>1193</v>
      </c>
      <c r="E43" s="205">
        <f t="shared" si="29"/>
        <v>1153</v>
      </c>
      <c r="F43" s="205">
        <f t="shared" si="29"/>
        <v>1187</v>
      </c>
      <c r="G43" s="205">
        <f t="shared" si="29"/>
        <v>1187</v>
      </c>
      <c r="H43" s="205">
        <f t="shared" si="29"/>
        <v>0</v>
      </c>
      <c r="I43" s="205">
        <f t="shared" si="29"/>
        <v>1643</v>
      </c>
      <c r="J43" s="205">
        <f t="shared" si="29"/>
        <v>0</v>
      </c>
      <c r="K43" s="205">
        <f t="shared" si="29"/>
        <v>1643</v>
      </c>
      <c r="L43" s="205">
        <f t="shared" si="29"/>
        <v>0</v>
      </c>
      <c r="M43" s="205">
        <f t="shared" si="29"/>
        <v>1643</v>
      </c>
      <c r="N43" s="205">
        <f t="shared" si="29"/>
        <v>0</v>
      </c>
      <c r="O43" s="195">
        <f t="shared" si="24"/>
        <v>1643</v>
      </c>
      <c r="P43" s="205">
        <f t="shared" si="29"/>
        <v>0</v>
      </c>
      <c r="Q43" s="205">
        <f t="shared" si="29"/>
        <v>1643</v>
      </c>
      <c r="R43" s="205">
        <f t="shared" si="29"/>
        <v>0</v>
      </c>
      <c r="S43" s="205">
        <f t="shared" si="29"/>
        <v>1643</v>
      </c>
      <c r="T43" s="205">
        <f t="shared" si="29"/>
        <v>0</v>
      </c>
      <c r="U43" s="205">
        <f t="shared" si="29"/>
        <v>1643</v>
      </c>
      <c r="V43" s="205">
        <f t="shared" si="29"/>
        <v>0</v>
      </c>
      <c r="W43" s="205">
        <f t="shared" si="29"/>
        <v>1643</v>
      </c>
      <c r="X43" s="205">
        <f t="shared" si="29"/>
        <v>0</v>
      </c>
      <c r="Y43" s="205">
        <f t="shared" si="29"/>
        <v>-450</v>
      </c>
      <c r="Z43" s="205">
        <f t="shared" si="29"/>
        <v>1193</v>
      </c>
      <c r="AA43" s="205">
        <f t="shared" si="29"/>
        <v>0</v>
      </c>
      <c r="AB43" s="205">
        <f t="shared" si="29"/>
        <v>1193</v>
      </c>
      <c r="AC43" s="205">
        <f t="shared" si="29"/>
        <v>0</v>
      </c>
      <c r="AD43" s="205">
        <f t="shared" si="29"/>
        <v>1193</v>
      </c>
      <c r="AE43" s="205">
        <f t="shared" si="29"/>
        <v>0</v>
      </c>
      <c r="AF43" s="205">
        <f t="shared" si="29"/>
        <v>1193</v>
      </c>
      <c r="AG43" s="205">
        <f t="shared" si="29"/>
        <v>0</v>
      </c>
      <c r="AH43" s="205">
        <f t="shared" si="29"/>
        <v>1193</v>
      </c>
      <c r="AI43" s="205">
        <f t="shared" si="29"/>
        <v>0</v>
      </c>
      <c r="AJ43" s="205">
        <f t="shared" si="29"/>
        <v>1193</v>
      </c>
      <c r="AK43" s="205">
        <f t="shared" si="29"/>
        <v>0</v>
      </c>
      <c r="AL43" s="205">
        <f t="shared" si="29"/>
        <v>0</v>
      </c>
      <c r="AM43" s="205">
        <f t="shared" si="29"/>
        <v>0</v>
      </c>
    </row>
    <row r="44" spans="2:39" x14ac:dyDescent="0.2">
      <c r="B44" s="280" t="s">
        <v>250</v>
      </c>
      <c r="C44" s="195">
        <v>1643</v>
      </c>
      <c r="D44" s="195">
        <v>1193</v>
      </c>
      <c r="E44" s="195">
        <v>1153</v>
      </c>
      <c r="F44" s="195">
        <v>1187</v>
      </c>
      <c r="G44" s="195">
        <v>1187</v>
      </c>
      <c r="H44" s="195">
        <v>0</v>
      </c>
      <c r="I44" s="195">
        <v>1643</v>
      </c>
      <c r="J44" s="195">
        <v>0</v>
      </c>
      <c r="K44" s="195">
        <f>SUM(I44+J44)</f>
        <v>1643</v>
      </c>
      <c r="L44" s="195">
        <v>0</v>
      </c>
      <c r="M44" s="195">
        <f>SUM(K44+L44)</f>
        <v>1643</v>
      </c>
      <c r="N44" s="195">
        <v>0</v>
      </c>
      <c r="O44" s="195">
        <f t="shared" si="24"/>
        <v>1643</v>
      </c>
      <c r="P44" s="195">
        <v>0</v>
      </c>
      <c r="Q44" s="195">
        <f>SUM(O44+P44)</f>
        <v>1643</v>
      </c>
      <c r="R44" s="195">
        <v>0</v>
      </c>
      <c r="S44" s="195">
        <f>SUM(Q44+R44)</f>
        <v>1643</v>
      </c>
      <c r="T44" s="195">
        <v>0</v>
      </c>
      <c r="U44" s="195">
        <f>SUM(S44+T44)</f>
        <v>1643</v>
      </c>
      <c r="V44" s="195">
        <v>0</v>
      </c>
      <c r="W44" s="195">
        <f>SUM(U44+V44)</f>
        <v>1643</v>
      </c>
      <c r="X44" s="195">
        <v>0</v>
      </c>
      <c r="Y44" s="195">
        <v>-450</v>
      </c>
      <c r="Z44" s="195">
        <f>SUM(W44+X44+Y44)</f>
        <v>1193</v>
      </c>
      <c r="AA44" s="195">
        <v>0</v>
      </c>
      <c r="AB44" s="195">
        <f>SUM(Z44+AA44)</f>
        <v>1193</v>
      </c>
      <c r="AC44" s="195">
        <v>0</v>
      </c>
      <c r="AD44" s="195">
        <f>SUM(AB44+AC44)</f>
        <v>1193</v>
      </c>
      <c r="AE44" s="195">
        <v>0</v>
      </c>
      <c r="AF44" s="195">
        <f>SUM(AD44+AE44)</f>
        <v>1193</v>
      </c>
      <c r="AG44" s="195">
        <v>0</v>
      </c>
      <c r="AH44" s="195">
        <f>SUM(AF44+AG44)</f>
        <v>1193</v>
      </c>
      <c r="AI44" s="195">
        <v>0</v>
      </c>
      <c r="AJ44" s="195">
        <f>SUM(AH44+AI44)</f>
        <v>1193</v>
      </c>
      <c r="AK44" s="195">
        <v>0</v>
      </c>
      <c r="AL44" s="195">
        <v>0</v>
      </c>
      <c r="AM44" s="195">
        <v>0</v>
      </c>
    </row>
    <row r="45" spans="2:39" ht="12.75" hidden="1" customHeight="1" x14ac:dyDescent="0.2">
      <c r="B45" s="177" t="s">
        <v>252</v>
      </c>
      <c r="C45" s="195"/>
      <c r="D45" s="285"/>
      <c r="E45" s="195"/>
      <c r="F45" s="195"/>
      <c r="G45" s="195"/>
      <c r="H45" s="195">
        <f>SUM(D45+F45)</f>
        <v>0</v>
      </c>
      <c r="I45" s="195"/>
      <c r="J45" s="195"/>
      <c r="K45" s="195">
        <f>SUM(I45+J45)</f>
        <v>0</v>
      </c>
      <c r="L45" s="195"/>
      <c r="M45" s="195">
        <f>SUM(K45+L45)</f>
        <v>0</v>
      </c>
      <c r="N45" s="195"/>
      <c r="O45" s="195">
        <f t="shared" si="24"/>
        <v>0</v>
      </c>
      <c r="P45" s="195"/>
      <c r="Q45" s="195">
        <f>SUM(O45+P45)</f>
        <v>0</v>
      </c>
      <c r="R45" s="195"/>
      <c r="S45" s="195">
        <f>SUM(Q45+R45)</f>
        <v>0</v>
      </c>
      <c r="T45" s="195"/>
      <c r="U45" s="195">
        <f>SUM(S45+T45)</f>
        <v>0</v>
      </c>
      <c r="V45" s="195"/>
      <c r="W45" s="195">
        <f>SUM(U45+V45)</f>
        <v>0</v>
      </c>
      <c r="X45" s="195"/>
      <c r="Y45" s="195"/>
      <c r="Z45" s="195">
        <f>SUM(W45+X45+Y45)</f>
        <v>0</v>
      </c>
      <c r="AA45" s="195"/>
      <c r="AB45" s="195">
        <f>SUM(Z45+AA45)</f>
        <v>0</v>
      </c>
      <c r="AC45" s="195"/>
      <c r="AD45" s="195">
        <f>SUM(AB45+AC45)</f>
        <v>0</v>
      </c>
      <c r="AE45" s="195"/>
      <c r="AF45" s="195">
        <f>SUM(AD45+AE45)</f>
        <v>0</v>
      </c>
      <c r="AG45" s="195"/>
      <c r="AH45" s="195">
        <f>SUM(AF45+AG45)</f>
        <v>0</v>
      </c>
      <c r="AI45" s="195"/>
      <c r="AJ45" s="195">
        <f>SUM(AH45+AI45)</f>
        <v>0</v>
      </c>
      <c r="AK45" s="195">
        <f>SUM(AB45*5/100+AB45)</f>
        <v>0</v>
      </c>
      <c r="AL45" s="195">
        <f>SUM(AK45*2.3/100+AK45)</f>
        <v>0</v>
      </c>
      <c r="AM45" s="195">
        <f>SUM(AL45*2.3/100+AL45)</f>
        <v>0</v>
      </c>
    </row>
    <row r="46" spans="2:39" ht="12.75" hidden="1" customHeight="1" x14ac:dyDescent="0.2">
      <c r="B46" s="177" t="s">
        <v>253</v>
      </c>
      <c r="C46" s="276"/>
      <c r="D46" s="285"/>
      <c r="E46" s="276"/>
      <c r="F46" s="276"/>
      <c r="G46" s="276"/>
      <c r="H46" s="195">
        <f>SUM(D46+F46)</f>
        <v>0</v>
      </c>
      <c r="I46" s="276"/>
      <c r="J46" s="276"/>
      <c r="K46" s="195">
        <f>SUM(I46+J46)</f>
        <v>0</v>
      </c>
      <c r="L46" s="276"/>
      <c r="M46" s="195">
        <f>SUM(K46+L46)</f>
        <v>0</v>
      </c>
      <c r="N46" s="276"/>
      <c r="O46" s="195">
        <f t="shared" si="24"/>
        <v>0</v>
      </c>
      <c r="P46" s="276"/>
      <c r="Q46" s="195">
        <f>SUM(O46+P46)</f>
        <v>0</v>
      </c>
      <c r="R46" s="276"/>
      <c r="S46" s="195">
        <f>SUM(Q46+R46)</f>
        <v>0</v>
      </c>
      <c r="T46" s="276"/>
      <c r="U46" s="195">
        <f>SUM(S46+T46)</f>
        <v>0</v>
      </c>
      <c r="V46" s="276"/>
      <c r="W46" s="195">
        <f>SUM(U46+V46)</f>
        <v>0</v>
      </c>
      <c r="X46" s="276"/>
      <c r="Y46" s="276"/>
      <c r="Z46" s="195">
        <f>SUM(W46+X46+Y46)</f>
        <v>0</v>
      </c>
      <c r="AA46" s="276"/>
      <c r="AB46" s="195">
        <f>SUM(Z46+AA46)</f>
        <v>0</v>
      </c>
      <c r="AC46" s="276"/>
      <c r="AD46" s="195">
        <f>SUM(AB46+AC46)</f>
        <v>0</v>
      </c>
      <c r="AE46" s="276"/>
      <c r="AF46" s="195">
        <f>SUM(AD46+AE46)</f>
        <v>0</v>
      </c>
      <c r="AG46" s="276"/>
      <c r="AH46" s="195">
        <f>SUM(AF46+AG46)</f>
        <v>0</v>
      </c>
      <c r="AI46" s="276"/>
      <c r="AJ46" s="195">
        <f>SUM(AH46+AI46)</f>
        <v>0</v>
      </c>
      <c r="AK46" s="195">
        <f>SUM(AB46*5/100+AB46)</f>
        <v>0</v>
      </c>
      <c r="AL46" s="195">
        <f>SUM(AK46*2.3/100+AK46)</f>
        <v>0</v>
      </c>
      <c r="AM46" s="195">
        <f>SUM(AL46*2.3/100+AL46)</f>
        <v>0</v>
      </c>
    </row>
    <row r="47" spans="2:39" s="162" customFormat="1" ht="26.25" customHeight="1" x14ac:dyDescent="0.2">
      <c r="B47" s="298" t="s">
        <v>254</v>
      </c>
      <c r="C47" s="299">
        <f t="shared" ref="C47:AM47" si="30">SUM(C48)</f>
        <v>4240</v>
      </c>
      <c r="D47" s="299">
        <f t="shared" si="30"/>
        <v>4055</v>
      </c>
      <c r="E47" s="299">
        <f t="shared" si="30"/>
        <v>3643</v>
      </c>
      <c r="F47" s="299">
        <f t="shared" si="30"/>
        <v>4055</v>
      </c>
      <c r="G47" s="299">
        <f t="shared" si="30"/>
        <v>4055</v>
      </c>
      <c r="H47" s="299">
        <f t="shared" si="30"/>
        <v>0</v>
      </c>
      <c r="I47" s="299">
        <f t="shared" si="30"/>
        <v>4240</v>
      </c>
      <c r="J47" s="299">
        <f t="shared" si="30"/>
        <v>0</v>
      </c>
      <c r="K47" s="299">
        <f t="shared" si="30"/>
        <v>4240</v>
      </c>
      <c r="L47" s="299">
        <f t="shared" si="30"/>
        <v>0</v>
      </c>
      <c r="M47" s="299">
        <f t="shared" si="30"/>
        <v>4240</v>
      </c>
      <c r="N47" s="299">
        <f t="shared" si="30"/>
        <v>0</v>
      </c>
      <c r="O47" s="195">
        <f t="shared" si="24"/>
        <v>4240</v>
      </c>
      <c r="P47" s="299">
        <f t="shared" si="30"/>
        <v>0</v>
      </c>
      <c r="Q47" s="299">
        <f t="shared" si="30"/>
        <v>4240</v>
      </c>
      <c r="R47" s="299">
        <f t="shared" si="30"/>
        <v>0</v>
      </c>
      <c r="S47" s="299">
        <f t="shared" si="30"/>
        <v>4240</v>
      </c>
      <c r="T47" s="299">
        <f t="shared" si="30"/>
        <v>0</v>
      </c>
      <c r="U47" s="299">
        <f t="shared" si="30"/>
        <v>4240</v>
      </c>
      <c r="V47" s="299">
        <f t="shared" si="30"/>
        <v>0</v>
      </c>
      <c r="W47" s="299">
        <f t="shared" si="30"/>
        <v>4240</v>
      </c>
      <c r="X47" s="299">
        <f t="shared" si="30"/>
        <v>0</v>
      </c>
      <c r="Y47" s="299">
        <f t="shared" si="30"/>
        <v>-185</v>
      </c>
      <c r="Z47" s="299">
        <f t="shared" si="30"/>
        <v>4055</v>
      </c>
      <c r="AA47" s="299">
        <f t="shared" si="30"/>
        <v>0</v>
      </c>
      <c r="AB47" s="299">
        <f t="shared" si="30"/>
        <v>4055</v>
      </c>
      <c r="AC47" s="299">
        <f t="shared" si="30"/>
        <v>0</v>
      </c>
      <c r="AD47" s="299">
        <f t="shared" si="30"/>
        <v>4055</v>
      </c>
      <c r="AE47" s="299">
        <f t="shared" si="30"/>
        <v>0</v>
      </c>
      <c r="AF47" s="299">
        <f t="shared" si="30"/>
        <v>4055</v>
      </c>
      <c r="AG47" s="299">
        <f t="shared" si="30"/>
        <v>0</v>
      </c>
      <c r="AH47" s="299">
        <f t="shared" si="30"/>
        <v>4055</v>
      </c>
      <c r="AI47" s="299">
        <f t="shared" si="30"/>
        <v>0</v>
      </c>
      <c r="AJ47" s="299">
        <f t="shared" si="30"/>
        <v>4055</v>
      </c>
      <c r="AK47" s="299">
        <f t="shared" si="30"/>
        <v>0</v>
      </c>
      <c r="AL47" s="299">
        <f t="shared" si="30"/>
        <v>0</v>
      </c>
      <c r="AM47" s="299">
        <f t="shared" si="30"/>
        <v>0</v>
      </c>
    </row>
    <row r="48" spans="2:39" s="162" customFormat="1" ht="20.25" customHeight="1" x14ac:dyDescent="0.2">
      <c r="B48" s="249" t="s">
        <v>193</v>
      </c>
      <c r="C48" s="299">
        <f>SUM(C49+C51+C54+C56)</f>
        <v>4240</v>
      </c>
      <c r="D48" s="299">
        <f>SUM(D49+D51+D54+D56)</f>
        <v>4055</v>
      </c>
      <c r="E48" s="299">
        <f>SUM(E49+E51+E54)</f>
        <v>3643</v>
      </c>
      <c r="F48" s="299">
        <f t="shared" ref="F48:W48" si="31">SUM(F49+F51+F54+F56)</f>
        <v>4055</v>
      </c>
      <c r="G48" s="299">
        <f>SUM(G49+G51+G54+G56)</f>
        <v>4055</v>
      </c>
      <c r="H48" s="299">
        <f t="shared" si="31"/>
        <v>0</v>
      </c>
      <c r="I48" s="299">
        <f>SUM(I49+I51+I54+I56)</f>
        <v>4240</v>
      </c>
      <c r="J48" s="299">
        <f t="shared" si="31"/>
        <v>0</v>
      </c>
      <c r="K48" s="299">
        <f t="shared" si="31"/>
        <v>4240</v>
      </c>
      <c r="L48" s="299">
        <f>SUM(L49+L51+L54+L56)</f>
        <v>0</v>
      </c>
      <c r="M48" s="299">
        <f t="shared" si="31"/>
        <v>4240</v>
      </c>
      <c r="N48" s="299">
        <f t="shared" si="31"/>
        <v>0</v>
      </c>
      <c r="O48" s="195">
        <f t="shared" si="24"/>
        <v>4240</v>
      </c>
      <c r="P48" s="299">
        <f t="shared" si="31"/>
        <v>0</v>
      </c>
      <c r="Q48" s="299">
        <f t="shared" si="31"/>
        <v>4240</v>
      </c>
      <c r="R48" s="299">
        <f>SUM(R49+R51+R54+R56)</f>
        <v>0</v>
      </c>
      <c r="S48" s="299">
        <f t="shared" si="31"/>
        <v>4240</v>
      </c>
      <c r="T48" s="299">
        <f t="shared" si="31"/>
        <v>0</v>
      </c>
      <c r="U48" s="299">
        <f t="shared" si="31"/>
        <v>4240</v>
      </c>
      <c r="V48" s="299">
        <f>SUM(V49+V51+V54+V56)</f>
        <v>0</v>
      </c>
      <c r="W48" s="299">
        <f t="shared" si="31"/>
        <v>4240</v>
      </c>
      <c r="X48" s="299">
        <f t="shared" ref="X48:AD48" si="32">SUM(X49+X51+X54+X56)</f>
        <v>0</v>
      </c>
      <c r="Y48" s="299">
        <f t="shared" si="32"/>
        <v>-185</v>
      </c>
      <c r="Z48" s="299">
        <f>SUM(Z49+Z51+Z54+Z56)</f>
        <v>4055</v>
      </c>
      <c r="AA48" s="299">
        <f>SUM(AA49+AA51+AA54+AA56)</f>
        <v>0</v>
      </c>
      <c r="AB48" s="299">
        <f t="shared" si="32"/>
        <v>4055</v>
      </c>
      <c r="AC48" s="299">
        <f t="shared" si="32"/>
        <v>0</v>
      </c>
      <c r="AD48" s="299">
        <f t="shared" si="32"/>
        <v>4055</v>
      </c>
      <c r="AE48" s="299">
        <f t="shared" ref="AE48:AM48" si="33">SUM(AE49+AE51+AE54+AE56)</f>
        <v>0</v>
      </c>
      <c r="AF48" s="299">
        <f t="shared" si="33"/>
        <v>4055</v>
      </c>
      <c r="AG48" s="299">
        <f t="shared" si="33"/>
        <v>0</v>
      </c>
      <c r="AH48" s="299">
        <f t="shared" si="33"/>
        <v>4055</v>
      </c>
      <c r="AI48" s="299">
        <f>SUM(AI49+AI51+AI54+AI56)</f>
        <v>0</v>
      </c>
      <c r="AJ48" s="299">
        <f>SUM(AJ49+AJ51+AJ54+AJ56)</f>
        <v>4055</v>
      </c>
      <c r="AK48" s="299">
        <f t="shared" si="33"/>
        <v>0</v>
      </c>
      <c r="AL48" s="299">
        <f t="shared" si="33"/>
        <v>0</v>
      </c>
      <c r="AM48" s="299">
        <f t="shared" si="33"/>
        <v>0</v>
      </c>
    </row>
    <row r="49" spans="1:39" ht="20.25" customHeight="1" x14ac:dyDescent="0.2">
      <c r="A49" s="188"/>
      <c r="B49" s="198" t="s">
        <v>255</v>
      </c>
      <c r="C49" s="205">
        <f t="shared" ref="C49:AM49" si="34">SUM(C50)</f>
        <v>30</v>
      </c>
      <c r="D49" s="205">
        <f t="shared" si="34"/>
        <v>30</v>
      </c>
      <c r="E49" s="205">
        <f t="shared" si="34"/>
        <v>9</v>
      </c>
      <c r="F49" s="205">
        <f t="shared" si="34"/>
        <v>15</v>
      </c>
      <c r="G49" s="205">
        <f t="shared" si="34"/>
        <v>15</v>
      </c>
      <c r="H49" s="205">
        <f t="shared" si="34"/>
        <v>0</v>
      </c>
      <c r="I49" s="205">
        <f t="shared" si="34"/>
        <v>30</v>
      </c>
      <c r="J49" s="205">
        <f t="shared" si="34"/>
        <v>0</v>
      </c>
      <c r="K49" s="205">
        <f t="shared" si="34"/>
        <v>30</v>
      </c>
      <c r="L49" s="205">
        <f t="shared" si="34"/>
        <v>0</v>
      </c>
      <c r="M49" s="205">
        <f t="shared" si="34"/>
        <v>30</v>
      </c>
      <c r="N49" s="205">
        <f t="shared" si="34"/>
        <v>0</v>
      </c>
      <c r="O49" s="205">
        <f t="shared" si="34"/>
        <v>30</v>
      </c>
      <c r="P49" s="205">
        <f t="shared" si="34"/>
        <v>0</v>
      </c>
      <c r="Q49" s="205">
        <f t="shared" si="34"/>
        <v>30</v>
      </c>
      <c r="R49" s="205">
        <f t="shared" si="34"/>
        <v>0</v>
      </c>
      <c r="S49" s="205">
        <f t="shared" si="34"/>
        <v>30</v>
      </c>
      <c r="T49" s="205">
        <f t="shared" si="34"/>
        <v>0</v>
      </c>
      <c r="U49" s="205">
        <f t="shared" si="34"/>
        <v>30</v>
      </c>
      <c r="V49" s="205">
        <f t="shared" si="34"/>
        <v>0</v>
      </c>
      <c r="W49" s="205">
        <f t="shared" si="34"/>
        <v>30</v>
      </c>
      <c r="X49" s="205">
        <f t="shared" si="34"/>
        <v>0</v>
      </c>
      <c r="Y49" s="205">
        <f t="shared" si="34"/>
        <v>0</v>
      </c>
      <c r="Z49" s="205">
        <f t="shared" si="34"/>
        <v>30</v>
      </c>
      <c r="AA49" s="205">
        <f t="shared" si="34"/>
        <v>0</v>
      </c>
      <c r="AB49" s="205">
        <f t="shared" si="34"/>
        <v>30</v>
      </c>
      <c r="AC49" s="205">
        <f t="shared" si="34"/>
        <v>0</v>
      </c>
      <c r="AD49" s="205">
        <f t="shared" si="34"/>
        <v>30</v>
      </c>
      <c r="AE49" s="205">
        <f t="shared" si="34"/>
        <v>0</v>
      </c>
      <c r="AF49" s="205">
        <f t="shared" si="34"/>
        <v>30</v>
      </c>
      <c r="AG49" s="205">
        <f t="shared" si="34"/>
        <v>0</v>
      </c>
      <c r="AH49" s="205">
        <f t="shared" si="34"/>
        <v>30</v>
      </c>
      <c r="AI49" s="205">
        <f t="shared" si="34"/>
        <v>0</v>
      </c>
      <c r="AJ49" s="205">
        <f t="shared" si="34"/>
        <v>30</v>
      </c>
      <c r="AK49" s="205">
        <f t="shared" si="34"/>
        <v>0</v>
      </c>
      <c r="AL49" s="205">
        <f t="shared" si="34"/>
        <v>0</v>
      </c>
      <c r="AM49" s="205">
        <f t="shared" si="34"/>
        <v>0</v>
      </c>
    </row>
    <row r="50" spans="1:39" ht="20.25" customHeight="1" x14ac:dyDescent="0.2">
      <c r="A50" s="188"/>
      <c r="B50" s="280" t="s">
        <v>250</v>
      </c>
      <c r="C50" s="195">
        <v>30</v>
      </c>
      <c r="D50" s="195">
        <v>30</v>
      </c>
      <c r="E50" s="195">
        <v>9</v>
      </c>
      <c r="F50" s="195">
        <v>15</v>
      </c>
      <c r="G50" s="195">
        <v>15</v>
      </c>
      <c r="H50" s="195">
        <v>0</v>
      </c>
      <c r="I50" s="195">
        <v>30</v>
      </c>
      <c r="J50" s="195">
        <v>0</v>
      </c>
      <c r="K50" s="195">
        <f>SUM(I50+J50)</f>
        <v>30</v>
      </c>
      <c r="L50" s="195">
        <v>0</v>
      </c>
      <c r="M50" s="195">
        <f>SUM(K50+L50)</f>
        <v>30</v>
      </c>
      <c r="N50" s="195">
        <v>0</v>
      </c>
      <c r="O50" s="195">
        <f t="shared" si="24"/>
        <v>30</v>
      </c>
      <c r="P50" s="195">
        <v>0</v>
      </c>
      <c r="Q50" s="195">
        <f>SUM(O50+P50)</f>
        <v>30</v>
      </c>
      <c r="R50" s="195">
        <v>0</v>
      </c>
      <c r="S50" s="195">
        <f>SUM(Q50+R50)</f>
        <v>30</v>
      </c>
      <c r="T50" s="195">
        <v>0</v>
      </c>
      <c r="U50" s="195">
        <f>SUM(S50+T50)</f>
        <v>30</v>
      </c>
      <c r="V50" s="195">
        <v>0</v>
      </c>
      <c r="W50" s="195">
        <f>SUM(U50+V50)</f>
        <v>30</v>
      </c>
      <c r="X50" s="195">
        <v>0</v>
      </c>
      <c r="Y50" s="195">
        <v>0</v>
      </c>
      <c r="Z50" s="195">
        <f>SUM(W50+X50+Y50)</f>
        <v>30</v>
      </c>
      <c r="AA50" s="195">
        <v>0</v>
      </c>
      <c r="AB50" s="195">
        <f>SUM(Z50+AA50)</f>
        <v>30</v>
      </c>
      <c r="AC50" s="195">
        <v>0</v>
      </c>
      <c r="AD50" s="195">
        <f>SUM(AB50+AC50)</f>
        <v>30</v>
      </c>
      <c r="AE50" s="195">
        <v>0</v>
      </c>
      <c r="AF50" s="195">
        <f>SUM(AD50+AE50)</f>
        <v>30</v>
      </c>
      <c r="AG50" s="195">
        <v>0</v>
      </c>
      <c r="AH50" s="195">
        <f>SUM(AF50+AG50)</f>
        <v>30</v>
      </c>
      <c r="AI50" s="195">
        <v>0</v>
      </c>
      <c r="AJ50" s="195">
        <f>SUM(AH50+AI50)</f>
        <v>30</v>
      </c>
      <c r="AK50" s="195">
        <v>0</v>
      </c>
      <c r="AL50" s="195">
        <v>0</v>
      </c>
      <c r="AM50" s="195">
        <v>0</v>
      </c>
    </row>
    <row r="51" spans="1:39" ht="20.25" customHeight="1" x14ac:dyDescent="0.2">
      <c r="A51" s="188"/>
      <c r="B51" s="300" t="s">
        <v>256</v>
      </c>
      <c r="C51" s="205">
        <f>SUM(C52+C53)</f>
        <v>60</v>
      </c>
      <c r="D51" s="205">
        <f>SUM(D52+D53)</f>
        <v>28</v>
      </c>
      <c r="E51" s="205">
        <f>SUM(E52+E53)</f>
        <v>22</v>
      </c>
      <c r="F51" s="205">
        <f t="shared" ref="F51:W51" si="35">SUM(F52+F53)</f>
        <v>40</v>
      </c>
      <c r="G51" s="205">
        <f>SUM(G52)</f>
        <v>40</v>
      </c>
      <c r="H51" s="205">
        <f t="shared" si="35"/>
        <v>0</v>
      </c>
      <c r="I51" s="205">
        <f>SUM(I52+I53)</f>
        <v>60</v>
      </c>
      <c r="J51" s="205">
        <f t="shared" si="35"/>
        <v>0</v>
      </c>
      <c r="K51" s="205">
        <f t="shared" si="35"/>
        <v>60</v>
      </c>
      <c r="L51" s="205">
        <f>SUM(L52+L53)</f>
        <v>0</v>
      </c>
      <c r="M51" s="205">
        <f t="shared" si="35"/>
        <v>60</v>
      </c>
      <c r="N51" s="205">
        <f t="shared" si="35"/>
        <v>0</v>
      </c>
      <c r="O51" s="205">
        <f t="shared" si="35"/>
        <v>60</v>
      </c>
      <c r="P51" s="205">
        <f t="shared" si="35"/>
        <v>0</v>
      </c>
      <c r="Q51" s="205">
        <f t="shared" si="35"/>
        <v>60</v>
      </c>
      <c r="R51" s="205">
        <f>SUM(R52+R53)</f>
        <v>0</v>
      </c>
      <c r="S51" s="205">
        <f t="shared" si="35"/>
        <v>60</v>
      </c>
      <c r="T51" s="205">
        <f t="shared" si="35"/>
        <v>0</v>
      </c>
      <c r="U51" s="205">
        <f t="shared" si="35"/>
        <v>60</v>
      </c>
      <c r="V51" s="205">
        <f>SUM(V52+V53)</f>
        <v>0</v>
      </c>
      <c r="W51" s="205">
        <f t="shared" si="35"/>
        <v>60</v>
      </c>
      <c r="X51" s="205">
        <f t="shared" ref="X51:AD51" si="36">SUM(X52+X53)</f>
        <v>0</v>
      </c>
      <c r="Y51" s="205">
        <f t="shared" si="36"/>
        <v>-32</v>
      </c>
      <c r="Z51" s="205">
        <f>SUM(Z52+Z53)</f>
        <v>28</v>
      </c>
      <c r="AA51" s="205">
        <f>SUM(AA52+AA53)</f>
        <v>0</v>
      </c>
      <c r="AB51" s="205">
        <f t="shared" si="36"/>
        <v>28</v>
      </c>
      <c r="AC51" s="205">
        <f t="shared" si="36"/>
        <v>0</v>
      </c>
      <c r="AD51" s="205">
        <f t="shared" si="36"/>
        <v>28</v>
      </c>
      <c r="AE51" s="205">
        <f t="shared" ref="AE51:AM51" si="37">SUM(AE52+AE53)</f>
        <v>0</v>
      </c>
      <c r="AF51" s="205">
        <f t="shared" si="37"/>
        <v>28</v>
      </c>
      <c r="AG51" s="205">
        <f t="shared" si="37"/>
        <v>0</v>
      </c>
      <c r="AH51" s="205">
        <f t="shared" si="37"/>
        <v>28</v>
      </c>
      <c r="AI51" s="205">
        <f>SUM(AI52+AI53)</f>
        <v>0</v>
      </c>
      <c r="AJ51" s="205">
        <f>SUM(AJ52+AJ53)</f>
        <v>28</v>
      </c>
      <c r="AK51" s="205">
        <f t="shared" si="37"/>
        <v>0</v>
      </c>
      <c r="AL51" s="205">
        <f t="shared" si="37"/>
        <v>0</v>
      </c>
      <c r="AM51" s="205">
        <f t="shared" si="37"/>
        <v>0</v>
      </c>
    </row>
    <row r="52" spans="1:39" ht="20.25" customHeight="1" x14ac:dyDescent="0.2">
      <c r="A52" s="188"/>
      <c r="B52" s="280" t="s">
        <v>250</v>
      </c>
      <c r="C52" s="195">
        <v>60</v>
      </c>
      <c r="D52" s="195">
        <v>28</v>
      </c>
      <c r="E52" s="195">
        <v>22</v>
      </c>
      <c r="F52" s="195">
        <v>40</v>
      </c>
      <c r="G52" s="195">
        <v>40</v>
      </c>
      <c r="H52" s="195">
        <v>0</v>
      </c>
      <c r="I52" s="195">
        <v>60</v>
      </c>
      <c r="J52" s="195">
        <v>0</v>
      </c>
      <c r="K52" s="195">
        <f>SUM(I52+J52)</f>
        <v>60</v>
      </c>
      <c r="L52" s="195">
        <v>0</v>
      </c>
      <c r="M52" s="195">
        <f>SUM(K52+L52)</f>
        <v>60</v>
      </c>
      <c r="N52" s="195">
        <v>0</v>
      </c>
      <c r="O52" s="195">
        <f t="shared" si="24"/>
        <v>60</v>
      </c>
      <c r="P52" s="195">
        <v>0</v>
      </c>
      <c r="Q52" s="195">
        <f>SUM(O52+P52)</f>
        <v>60</v>
      </c>
      <c r="R52" s="195">
        <v>0</v>
      </c>
      <c r="S52" s="195">
        <f>SUM(Q52+R52)</f>
        <v>60</v>
      </c>
      <c r="T52" s="195">
        <v>0</v>
      </c>
      <c r="U52" s="195">
        <f>SUM(S52+T52)</f>
        <v>60</v>
      </c>
      <c r="V52" s="195">
        <v>0</v>
      </c>
      <c r="W52" s="195">
        <f>SUM(U52+V52)</f>
        <v>60</v>
      </c>
      <c r="X52" s="195">
        <v>0</v>
      </c>
      <c r="Y52" s="195">
        <v>-32</v>
      </c>
      <c r="Z52" s="195">
        <f>SUM(W52+X52+Y52)</f>
        <v>28</v>
      </c>
      <c r="AA52" s="195">
        <v>0</v>
      </c>
      <c r="AB52" s="195">
        <f>SUM(Z52+AA52)</f>
        <v>28</v>
      </c>
      <c r="AC52" s="195">
        <v>0</v>
      </c>
      <c r="AD52" s="195">
        <f>SUM(AB52+AC52)</f>
        <v>28</v>
      </c>
      <c r="AE52" s="195">
        <v>0</v>
      </c>
      <c r="AF52" s="195">
        <f>SUM(AD52+AE52)</f>
        <v>28</v>
      </c>
      <c r="AG52" s="195">
        <v>0</v>
      </c>
      <c r="AH52" s="195">
        <f>SUM(AF52+AG52)</f>
        <v>28</v>
      </c>
      <c r="AI52" s="195">
        <v>0</v>
      </c>
      <c r="AJ52" s="195">
        <f>SUM(AH52+AI52)</f>
        <v>28</v>
      </c>
      <c r="AK52" s="195">
        <v>0</v>
      </c>
      <c r="AL52" s="195">
        <v>0</v>
      </c>
      <c r="AM52" s="195">
        <v>0</v>
      </c>
    </row>
    <row r="53" spans="1:39" ht="20.25" customHeight="1" x14ac:dyDescent="0.2">
      <c r="A53" s="188"/>
      <c r="B53" s="280" t="s">
        <v>96</v>
      </c>
      <c r="C53" s="195">
        <v>0</v>
      </c>
      <c r="D53" s="195">
        <v>0</v>
      </c>
      <c r="E53" s="195">
        <v>0</v>
      </c>
      <c r="F53" s="195">
        <v>0</v>
      </c>
      <c r="G53" s="195">
        <v>0</v>
      </c>
      <c r="H53" s="195">
        <v>0</v>
      </c>
      <c r="I53" s="195">
        <v>0</v>
      </c>
      <c r="J53" s="195">
        <v>0</v>
      </c>
      <c r="K53" s="195">
        <f>SUM(I53+J53)</f>
        <v>0</v>
      </c>
      <c r="L53" s="195"/>
      <c r="M53" s="195">
        <f>SUM(K53+L53)</f>
        <v>0</v>
      </c>
      <c r="N53" s="195"/>
      <c r="O53" s="195">
        <f t="shared" si="24"/>
        <v>0</v>
      </c>
      <c r="P53" s="195">
        <v>0</v>
      </c>
      <c r="Q53" s="195"/>
      <c r="R53" s="195">
        <v>0</v>
      </c>
      <c r="S53" s="195"/>
      <c r="T53" s="195"/>
      <c r="U53" s="195"/>
      <c r="V53" s="195"/>
      <c r="W53" s="195">
        <f>SUM(U53+V53)</f>
        <v>0</v>
      </c>
      <c r="X53" s="195">
        <v>0</v>
      </c>
      <c r="Y53" s="195">
        <v>0</v>
      </c>
      <c r="Z53" s="195">
        <f>SUM(W53+X53+Y53)</f>
        <v>0</v>
      </c>
      <c r="AA53" s="195">
        <v>0</v>
      </c>
      <c r="AB53" s="195">
        <f>SUM(Z53+AA53)</f>
        <v>0</v>
      </c>
      <c r="AC53" s="195">
        <v>0</v>
      </c>
      <c r="AD53" s="195">
        <f>SUM(AB53+AC53)</f>
        <v>0</v>
      </c>
      <c r="AE53" s="195"/>
      <c r="AF53" s="195">
        <f>SUM(AD53+AE53)</f>
        <v>0</v>
      </c>
      <c r="AG53" s="195">
        <v>0</v>
      </c>
      <c r="AH53" s="195">
        <f>SUM(AF53+AG53)</f>
        <v>0</v>
      </c>
      <c r="AI53" s="195"/>
      <c r="AJ53" s="195">
        <f>SUM(AH53+AI53)</f>
        <v>0</v>
      </c>
      <c r="AK53" s="195">
        <f>SUM(AB53*5/100+AB53)</f>
        <v>0</v>
      </c>
      <c r="AL53" s="195">
        <f>SUM(AK53*2.3/100+AK53)</f>
        <v>0</v>
      </c>
      <c r="AM53" s="195">
        <f>SUM(AL53*2.3/100+AL53)</f>
        <v>0</v>
      </c>
    </row>
    <row r="54" spans="1:39" ht="20.25" customHeight="1" x14ac:dyDescent="0.2">
      <c r="A54" s="188"/>
      <c r="B54" s="198" t="s">
        <v>257</v>
      </c>
      <c r="C54" s="203">
        <f t="shared" ref="C54:I54" si="38">SUM(C55+C56)</f>
        <v>4150</v>
      </c>
      <c r="D54" s="203">
        <f t="shared" si="38"/>
        <v>3997</v>
      </c>
      <c r="E54" s="203">
        <f t="shared" si="38"/>
        <v>3612</v>
      </c>
      <c r="F54" s="203">
        <f t="shared" si="38"/>
        <v>4000</v>
      </c>
      <c r="G54" s="203">
        <f t="shared" si="38"/>
        <v>4000</v>
      </c>
      <c r="H54" s="203">
        <f t="shared" si="38"/>
        <v>0</v>
      </c>
      <c r="I54" s="203">
        <f t="shared" si="38"/>
        <v>4150</v>
      </c>
      <c r="J54" s="203">
        <f t="shared" ref="J54:AJ54" si="39">SUM(J55)</f>
        <v>0</v>
      </c>
      <c r="K54" s="203">
        <f t="shared" si="39"/>
        <v>4150</v>
      </c>
      <c r="L54" s="203">
        <f t="shared" si="39"/>
        <v>0</v>
      </c>
      <c r="M54" s="203">
        <f t="shared" si="39"/>
        <v>4150</v>
      </c>
      <c r="N54" s="203">
        <f t="shared" si="39"/>
        <v>0</v>
      </c>
      <c r="O54" s="203">
        <f t="shared" si="39"/>
        <v>4150</v>
      </c>
      <c r="P54" s="203">
        <f t="shared" si="39"/>
        <v>0</v>
      </c>
      <c r="Q54" s="203">
        <f t="shared" si="39"/>
        <v>4150</v>
      </c>
      <c r="R54" s="203">
        <f t="shared" si="39"/>
        <v>0</v>
      </c>
      <c r="S54" s="203">
        <f t="shared" si="39"/>
        <v>4150</v>
      </c>
      <c r="T54" s="203">
        <f t="shared" si="39"/>
        <v>0</v>
      </c>
      <c r="U54" s="203">
        <f t="shared" si="39"/>
        <v>4150</v>
      </c>
      <c r="V54" s="203">
        <f t="shared" si="39"/>
        <v>0</v>
      </c>
      <c r="W54" s="203">
        <f t="shared" si="39"/>
        <v>4150</v>
      </c>
      <c r="X54" s="203">
        <f t="shared" si="39"/>
        <v>0</v>
      </c>
      <c r="Y54" s="203">
        <f t="shared" si="39"/>
        <v>-153</v>
      </c>
      <c r="Z54" s="203">
        <f t="shared" si="39"/>
        <v>3997</v>
      </c>
      <c r="AA54" s="203">
        <f t="shared" si="39"/>
        <v>0</v>
      </c>
      <c r="AB54" s="203">
        <f t="shared" si="39"/>
        <v>3997</v>
      </c>
      <c r="AC54" s="203">
        <f t="shared" si="39"/>
        <v>0</v>
      </c>
      <c r="AD54" s="203">
        <f t="shared" si="39"/>
        <v>3997</v>
      </c>
      <c r="AE54" s="203">
        <f t="shared" si="39"/>
        <v>0</v>
      </c>
      <c r="AF54" s="203">
        <f t="shared" si="39"/>
        <v>3997</v>
      </c>
      <c r="AG54" s="203">
        <f t="shared" si="39"/>
        <v>0</v>
      </c>
      <c r="AH54" s="203">
        <f t="shared" si="39"/>
        <v>3997</v>
      </c>
      <c r="AI54" s="203">
        <f t="shared" si="39"/>
        <v>0</v>
      </c>
      <c r="AJ54" s="203">
        <f t="shared" si="39"/>
        <v>3997</v>
      </c>
      <c r="AK54" s="203">
        <f>SUM(AK55+AK56)</f>
        <v>0</v>
      </c>
      <c r="AL54" s="203">
        <f>SUM(AL55+AL56)</f>
        <v>0</v>
      </c>
      <c r="AM54" s="203">
        <f>SUM(AM55+AM56)</f>
        <v>0</v>
      </c>
    </row>
    <row r="55" spans="1:39" ht="20.25" customHeight="1" x14ac:dyDescent="0.2">
      <c r="A55" s="188"/>
      <c r="B55" s="280" t="s">
        <v>250</v>
      </c>
      <c r="C55" s="195">
        <v>4150</v>
      </c>
      <c r="D55" s="195">
        <v>3997</v>
      </c>
      <c r="E55" s="195">
        <v>3997</v>
      </c>
      <c r="F55" s="195">
        <v>4000</v>
      </c>
      <c r="G55" s="195">
        <v>4000</v>
      </c>
      <c r="H55" s="195">
        <v>0</v>
      </c>
      <c r="I55" s="195">
        <v>4150</v>
      </c>
      <c r="J55" s="195">
        <v>0</v>
      </c>
      <c r="K55" s="195">
        <f>SUM(I55+J55)</f>
        <v>4150</v>
      </c>
      <c r="L55" s="195">
        <v>0</v>
      </c>
      <c r="M55" s="195">
        <f>SUM(K55+L55)</f>
        <v>4150</v>
      </c>
      <c r="N55" s="195">
        <v>0</v>
      </c>
      <c r="O55" s="195">
        <f t="shared" si="24"/>
        <v>4150</v>
      </c>
      <c r="P55" s="195">
        <v>0</v>
      </c>
      <c r="Q55" s="195">
        <f>SUM(O55+P55)</f>
        <v>4150</v>
      </c>
      <c r="R55" s="195">
        <v>0</v>
      </c>
      <c r="S55" s="195">
        <f>SUM(Q55+R55)</f>
        <v>4150</v>
      </c>
      <c r="T55" s="195">
        <v>0</v>
      </c>
      <c r="U55" s="195">
        <f>SUM(S55+T55)</f>
        <v>4150</v>
      </c>
      <c r="V55" s="195">
        <v>0</v>
      </c>
      <c r="W55" s="195">
        <f>SUM(U55+V55)</f>
        <v>4150</v>
      </c>
      <c r="X55" s="195">
        <v>0</v>
      </c>
      <c r="Y55" s="195">
        <v>-153</v>
      </c>
      <c r="Z55" s="195">
        <f>SUM(W55+X55+Y55)</f>
        <v>3997</v>
      </c>
      <c r="AA55" s="195">
        <v>0</v>
      </c>
      <c r="AB55" s="195">
        <f>SUM(Z55+AA55)</f>
        <v>3997</v>
      </c>
      <c r="AC55" s="195">
        <v>0</v>
      </c>
      <c r="AD55" s="195">
        <f>SUM(AB55+AC55)</f>
        <v>3997</v>
      </c>
      <c r="AE55" s="195">
        <v>0</v>
      </c>
      <c r="AF55" s="195">
        <f>SUM(AD55+AE55)</f>
        <v>3997</v>
      </c>
      <c r="AG55" s="195">
        <v>0</v>
      </c>
      <c r="AH55" s="195">
        <f>SUM(AF55+AG55)</f>
        <v>3997</v>
      </c>
      <c r="AI55" s="195">
        <v>0</v>
      </c>
      <c r="AJ55" s="195">
        <f>SUM(AH55+AI55)</f>
        <v>3997</v>
      </c>
      <c r="AK55" s="195">
        <v>0</v>
      </c>
      <c r="AL55" s="195">
        <v>0</v>
      </c>
      <c r="AM55" s="195">
        <v>0</v>
      </c>
    </row>
    <row r="56" spans="1:39" ht="20.25" customHeight="1" x14ac:dyDescent="0.2">
      <c r="A56" s="188"/>
      <c r="B56" s="280" t="s">
        <v>96</v>
      </c>
      <c r="C56" s="195">
        <v>0</v>
      </c>
      <c r="D56" s="195">
        <v>0</v>
      </c>
      <c r="E56" s="195">
        <v>-385</v>
      </c>
      <c r="F56" s="195">
        <v>0</v>
      </c>
      <c r="G56" s="195">
        <v>0</v>
      </c>
      <c r="H56" s="195">
        <v>0</v>
      </c>
      <c r="I56" s="195">
        <v>0</v>
      </c>
      <c r="J56" s="195">
        <v>0</v>
      </c>
      <c r="K56" s="195">
        <f>SUM(I56+J56)</f>
        <v>0</v>
      </c>
      <c r="L56" s="195">
        <v>0</v>
      </c>
      <c r="M56" s="195">
        <f>SUM(K56+L56)</f>
        <v>0</v>
      </c>
      <c r="N56" s="195">
        <v>0</v>
      </c>
      <c r="O56" s="195">
        <f t="shared" si="24"/>
        <v>0</v>
      </c>
      <c r="P56" s="195">
        <v>0</v>
      </c>
      <c r="Q56" s="195">
        <f>SUM(O56+P56)</f>
        <v>0</v>
      </c>
      <c r="R56" s="195">
        <v>0</v>
      </c>
      <c r="S56" s="195">
        <f>SUM(Q56+R56)</f>
        <v>0</v>
      </c>
      <c r="T56" s="195">
        <v>0</v>
      </c>
      <c r="U56" s="195">
        <f>SUM(S56+T56)</f>
        <v>0</v>
      </c>
      <c r="V56" s="195">
        <v>0</v>
      </c>
      <c r="W56" s="195">
        <f>SUM(U56+V56)</f>
        <v>0</v>
      </c>
      <c r="X56" s="195">
        <v>0</v>
      </c>
      <c r="Y56" s="195">
        <v>0</v>
      </c>
      <c r="Z56" s="195">
        <f>SUM(W56+X56+Y56)</f>
        <v>0</v>
      </c>
      <c r="AA56" s="195">
        <v>0</v>
      </c>
      <c r="AB56" s="195">
        <f>SUM(Z56+AA56)</f>
        <v>0</v>
      </c>
      <c r="AC56" s="195">
        <v>0</v>
      </c>
      <c r="AD56" s="195">
        <f>SUM(AB56+AC56)</f>
        <v>0</v>
      </c>
      <c r="AE56" s="195">
        <v>0</v>
      </c>
      <c r="AF56" s="195">
        <f>SUM(AD56+AE56)</f>
        <v>0</v>
      </c>
      <c r="AG56" s="195">
        <v>0</v>
      </c>
      <c r="AH56" s="195">
        <f>SUM(AF56+AG56)</f>
        <v>0</v>
      </c>
      <c r="AI56" s="195">
        <v>0</v>
      </c>
      <c r="AJ56" s="195">
        <f>SUM(AH56+AI56)</f>
        <v>0</v>
      </c>
      <c r="AK56" s="195">
        <f>SUM(AB56*5/100+AB56)</f>
        <v>0</v>
      </c>
      <c r="AL56" s="195">
        <f>SUM(AK56*2.3/100+AK56)</f>
        <v>0</v>
      </c>
      <c r="AM56" s="195">
        <f>SUM(AL56*2.3/100+AL56)</f>
        <v>0</v>
      </c>
    </row>
    <row r="57" spans="1:39" ht="29.25" customHeight="1" x14ac:dyDescent="0.2">
      <c r="A57" s="188"/>
      <c r="B57" s="197" t="s">
        <v>258</v>
      </c>
      <c r="C57" s="203">
        <f t="shared" ref="C57:AM57" si="40">SUM(C58)</f>
        <v>130</v>
      </c>
      <c r="D57" s="203">
        <f t="shared" si="40"/>
        <v>130</v>
      </c>
      <c r="E57" s="203">
        <f t="shared" si="40"/>
        <v>130</v>
      </c>
      <c r="F57" s="203">
        <f t="shared" si="40"/>
        <v>130</v>
      </c>
      <c r="G57" s="203">
        <f t="shared" si="40"/>
        <v>130</v>
      </c>
      <c r="H57" s="203">
        <f t="shared" si="40"/>
        <v>0</v>
      </c>
      <c r="I57" s="203">
        <f t="shared" si="40"/>
        <v>130</v>
      </c>
      <c r="J57" s="203">
        <f t="shared" si="40"/>
        <v>0</v>
      </c>
      <c r="K57" s="203">
        <f t="shared" si="40"/>
        <v>130</v>
      </c>
      <c r="L57" s="203">
        <f t="shared" si="40"/>
        <v>0</v>
      </c>
      <c r="M57" s="203">
        <f t="shared" si="40"/>
        <v>130</v>
      </c>
      <c r="N57" s="203">
        <f t="shared" si="40"/>
        <v>0</v>
      </c>
      <c r="O57" s="203">
        <f t="shared" si="40"/>
        <v>130</v>
      </c>
      <c r="P57" s="203">
        <f t="shared" si="40"/>
        <v>0</v>
      </c>
      <c r="Q57" s="203">
        <f t="shared" si="40"/>
        <v>130</v>
      </c>
      <c r="R57" s="203">
        <f t="shared" si="40"/>
        <v>0</v>
      </c>
      <c r="S57" s="203">
        <f t="shared" si="40"/>
        <v>130</v>
      </c>
      <c r="T57" s="203">
        <f t="shared" si="40"/>
        <v>0</v>
      </c>
      <c r="U57" s="203">
        <f t="shared" si="40"/>
        <v>130</v>
      </c>
      <c r="V57" s="203">
        <f t="shared" si="40"/>
        <v>0</v>
      </c>
      <c r="W57" s="203">
        <f t="shared" si="40"/>
        <v>130</v>
      </c>
      <c r="X57" s="203">
        <f t="shared" si="40"/>
        <v>0</v>
      </c>
      <c r="Y57" s="203">
        <f t="shared" si="40"/>
        <v>0</v>
      </c>
      <c r="Z57" s="203">
        <f t="shared" si="40"/>
        <v>130</v>
      </c>
      <c r="AA57" s="203">
        <f t="shared" si="40"/>
        <v>0</v>
      </c>
      <c r="AB57" s="203">
        <f t="shared" si="40"/>
        <v>130</v>
      </c>
      <c r="AC57" s="203">
        <f t="shared" si="40"/>
        <v>0</v>
      </c>
      <c r="AD57" s="203">
        <f t="shared" si="40"/>
        <v>130</v>
      </c>
      <c r="AE57" s="203">
        <f t="shared" si="40"/>
        <v>0</v>
      </c>
      <c r="AF57" s="203">
        <f t="shared" si="40"/>
        <v>130</v>
      </c>
      <c r="AG57" s="203">
        <f t="shared" si="40"/>
        <v>0</v>
      </c>
      <c r="AH57" s="203">
        <f t="shared" si="40"/>
        <v>130</v>
      </c>
      <c r="AI57" s="203">
        <f t="shared" si="40"/>
        <v>0</v>
      </c>
      <c r="AJ57" s="203">
        <f t="shared" si="40"/>
        <v>130</v>
      </c>
      <c r="AK57" s="203">
        <f t="shared" si="40"/>
        <v>0</v>
      </c>
      <c r="AL57" s="203">
        <f t="shared" si="40"/>
        <v>0</v>
      </c>
      <c r="AM57" s="203">
        <f t="shared" si="40"/>
        <v>0</v>
      </c>
    </row>
    <row r="58" spans="1:39" ht="19.5" customHeight="1" x14ac:dyDescent="0.2">
      <c r="B58" s="249" t="s">
        <v>193</v>
      </c>
      <c r="C58" s="205">
        <f t="shared" ref="C58:AM58" si="41">C59</f>
        <v>130</v>
      </c>
      <c r="D58" s="205">
        <f t="shared" si="41"/>
        <v>130</v>
      </c>
      <c r="E58" s="205">
        <f t="shared" si="41"/>
        <v>130</v>
      </c>
      <c r="F58" s="205">
        <f t="shared" si="41"/>
        <v>130</v>
      </c>
      <c r="G58" s="205">
        <f t="shared" si="41"/>
        <v>130</v>
      </c>
      <c r="H58" s="205">
        <f t="shared" si="41"/>
        <v>0</v>
      </c>
      <c r="I58" s="205">
        <f t="shared" si="41"/>
        <v>130</v>
      </c>
      <c r="J58" s="205">
        <f t="shared" si="41"/>
        <v>0</v>
      </c>
      <c r="K58" s="205">
        <f t="shared" si="41"/>
        <v>130</v>
      </c>
      <c r="L58" s="205">
        <f t="shared" si="41"/>
        <v>0</v>
      </c>
      <c r="M58" s="205">
        <f t="shared" si="41"/>
        <v>130</v>
      </c>
      <c r="N58" s="205">
        <f t="shared" si="41"/>
        <v>0</v>
      </c>
      <c r="O58" s="205">
        <f t="shared" si="41"/>
        <v>130</v>
      </c>
      <c r="P58" s="205">
        <f t="shared" si="41"/>
        <v>0</v>
      </c>
      <c r="Q58" s="205">
        <f t="shared" si="41"/>
        <v>130</v>
      </c>
      <c r="R58" s="205">
        <f t="shared" si="41"/>
        <v>0</v>
      </c>
      <c r="S58" s="205">
        <f t="shared" si="41"/>
        <v>130</v>
      </c>
      <c r="T58" s="205">
        <f t="shared" si="41"/>
        <v>0</v>
      </c>
      <c r="U58" s="205">
        <f t="shared" si="41"/>
        <v>130</v>
      </c>
      <c r="V58" s="205">
        <f t="shared" si="41"/>
        <v>0</v>
      </c>
      <c r="W58" s="205">
        <f t="shared" si="41"/>
        <v>130</v>
      </c>
      <c r="X58" s="205">
        <f t="shared" si="41"/>
        <v>0</v>
      </c>
      <c r="Y58" s="205">
        <f t="shared" si="41"/>
        <v>0</v>
      </c>
      <c r="Z58" s="205">
        <f t="shared" si="41"/>
        <v>130</v>
      </c>
      <c r="AA58" s="205">
        <f t="shared" si="41"/>
        <v>0</v>
      </c>
      <c r="AB58" s="205">
        <f t="shared" si="41"/>
        <v>130</v>
      </c>
      <c r="AC58" s="205">
        <f t="shared" si="41"/>
        <v>0</v>
      </c>
      <c r="AD58" s="205">
        <f t="shared" si="41"/>
        <v>130</v>
      </c>
      <c r="AE58" s="205">
        <f t="shared" si="41"/>
        <v>0</v>
      </c>
      <c r="AF58" s="205">
        <f t="shared" si="41"/>
        <v>130</v>
      </c>
      <c r="AG58" s="205">
        <f t="shared" si="41"/>
        <v>0</v>
      </c>
      <c r="AH58" s="205">
        <f t="shared" si="41"/>
        <v>130</v>
      </c>
      <c r="AI58" s="205">
        <f t="shared" si="41"/>
        <v>0</v>
      </c>
      <c r="AJ58" s="205">
        <f t="shared" si="41"/>
        <v>130</v>
      </c>
      <c r="AK58" s="205">
        <f t="shared" si="41"/>
        <v>0</v>
      </c>
      <c r="AL58" s="205">
        <f t="shared" si="41"/>
        <v>0</v>
      </c>
      <c r="AM58" s="205">
        <f t="shared" si="41"/>
        <v>0</v>
      </c>
    </row>
    <row r="59" spans="1:39" ht="19.5" customHeight="1" x14ac:dyDescent="0.2">
      <c r="B59" s="178" t="s">
        <v>259</v>
      </c>
      <c r="C59" s="195">
        <v>130</v>
      </c>
      <c r="D59" s="201">
        <v>130</v>
      </c>
      <c r="E59" s="195">
        <v>130</v>
      </c>
      <c r="F59" s="195">
        <v>130</v>
      </c>
      <c r="G59" s="195">
        <v>130</v>
      </c>
      <c r="H59" s="195">
        <v>0</v>
      </c>
      <c r="I59" s="195">
        <v>130</v>
      </c>
      <c r="J59" s="195">
        <v>0</v>
      </c>
      <c r="K59" s="195">
        <f>SUM(I59+J59)</f>
        <v>130</v>
      </c>
      <c r="L59" s="195">
        <v>0</v>
      </c>
      <c r="M59" s="195">
        <f>SUM(K59+L59)</f>
        <v>130</v>
      </c>
      <c r="N59" s="195">
        <v>0</v>
      </c>
      <c r="O59" s="195">
        <f t="shared" si="24"/>
        <v>130</v>
      </c>
      <c r="P59" s="195">
        <v>0</v>
      </c>
      <c r="Q59" s="195">
        <f>SUM(O59+P59)</f>
        <v>130</v>
      </c>
      <c r="R59" s="195">
        <v>0</v>
      </c>
      <c r="S59" s="195">
        <f>SUM(Q59+R59)</f>
        <v>130</v>
      </c>
      <c r="T59" s="195">
        <v>0</v>
      </c>
      <c r="U59" s="195">
        <f>SUM(S59+T59)</f>
        <v>130</v>
      </c>
      <c r="V59" s="195">
        <v>0</v>
      </c>
      <c r="W59" s="195">
        <f>SUM(U59+V59)</f>
        <v>130</v>
      </c>
      <c r="X59" s="195">
        <v>0</v>
      </c>
      <c r="Y59" s="195">
        <v>0</v>
      </c>
      <c r="Z59" s="195">
        <f>SUM(W59+X59+Y59)</f>
        <v>130</v>
      </c>
      <c r="AA59" s="195">
        <v>0</v>
      </c>
      <c r="AB59" s="195">
        <f>SUM(Z59+AA59)</f>
        <v>130</v>
      </c>
      <c r="AC59" s="195">
        <v>0</v>
      </c>
      <c r="AD59" s="195">
        <f>SUM(AB59+AC59)</f>
        <v>130</v>
      </c>
      <c r="AE59" s="195">
        <v>0</v>
      </c>
      <c r="AF59" s="195">
        <f>SUM(AD59+AE59)</f>
        <v>130</v>
      </c>
      <c r="AG59" s="195">
        <v>0</v>
      </c>
      <c r="AH59" s="195">
        <f>SUM(AF59+AG59)</f>
        <v>130</v>
      </c>
      <c r="AI59" s="195">
        <v>0</v>
      </c>
      <c r="AJ59" s="195">
        <f>SUM(AH59+AI59)</f>
        <v>130</v>
      </c>
      <c r="AK59" s="195">
        <v>0</v>
      </c>
      <c r="AL59" s="195">
        <v>0</v>
      </c>
      <c r="AM59" s="195">
        <v>0</v>
      </c>
    </row>
    <row r="60" spans="1:39" ht="12.75" hidden="1" customHeight="1" x14ac:dyDescent="0.2">
      <c r="B60" s="197" t="s">
        <v>260</v>
      </c>
      <c r="C60" s="195"/>
      <c r="D60" s="301"/>
      <c r="E60" s="195"/>
      <c r="F60" s="195"/>
      <c r="G60" s="195"/>
      <c r="H60" s="195">
        <f>SUM(D60+F60)</f>
        <v>0</v>
      </c>
      <c r="I60" s="195"/>
      <c r="J60" s="195"/>
      <c r="K60" s="195">
        <f>SUM(I60+J60)</f>
        <v>0</v>
      </c>
      <c r="L60" s="195"/>
      <c r="M60" s="195">
        <f>SUM(K60+L60)</f>
        <v>0</v>
      </c>
      <c r="N60" s="195"/>
      <c r="O60" s="195">
        <f t="shared" si="24"/>
        <v>0</v>
      </c>
      <c r="P60" s="195"/>
      <c r="Q60" s="195">
        <f>SUM(O60+P60)</f>
        <v>0</v>
      </c>
      <c r="R60" s="195"/>
      <c r="S60" s="195">
        <f>SUM(Q60+R60)</f>
        <v>0</v>
      </c>
      <c r="T60" s="195"/>
      <c r="U60" s="195">
        <f>SUM(S60+T60)</f>
        <v>0</v>
      </c>
      <c r="V60" s="195"/>
      <c r="W60" s="195">
        <f>SUM(U60+V60)</f>
        <v>0</v>
      </c>
      <c r="X60" s="195"/>
      <c r="Y60" s="195"/>
      <c r="Z60" s="195">
        <f>SUM(W60+X60+Y60)</f>
        <v>0</v>
      </c>
      <c r="AA60" s="195"/>
      <c r="AB60" s="195">
        <f>SUM(Z60+AA60)</f>
        <v>0</v>
      </c>
      <c r="AC60" s="195"/>
      <c r="AD60" s="195">
        <f>SUM(AB60+AC60)</f>
        <v>0</v>
      </c>
      <c r="AE60" s="195"/>
      <c r="AF60" s="195">
        <f>SUM(AD60+AE60)</f>
        <v>0</v>
      </c>
      <c r="AG60" s="195"/>
      <c r="AH60" s="195">
        <f>SUM(AF60+AG60)</f>
        <v>0</v>
      </c>
      <c r="AI60" s="195"/>
      <c r="AJ60" s="195">
        <f>SUM(AH60+AI60)</f>
        <v>0</v>
      </c>
      <c r="AK60" s="195">
        <f>SUM(AB60*5/100+AB60)</f>
        <v>0</v>
      </c>
      <c r="AL60" s="195">
        <f>SUM(AK60*2.3/100+AK60)</f>
        <v>0</v>
      </c>
      <c r="AM60" s="195">
        <f>SUM(AL60*2.3/100+AL60)</f>
        <v>0</v>
      </c>
    </row>
    <row r="61" spans="1:39" ht="12.75" hidden="1" customHeight="1" x14ac:dyDescent="0.2">
      <c r="B61" s="178" t="s">
        <v>259</v>
      </c>
      <c r="C61" s="195"/>
      <c r="D61" s="286"/>
      <c r="E61" s="195"/>
      <c r="F61" s="195"/>
      <c r="G61" s="195"/>
      <c r="H61" s="195">
        <f>SUM(D61+F61)</f>
        <v>0</v>
      </c>
      <c r="I61" s="195"/>
      <c r="J61" s="195"/>
      <c r="K61" s="195">
        <f>SUM(I61+J61)</f>
        <v>0</v>
      </c>
      <c r="L61" s="195"/>
      <c r="M61" s="195">
        <f>SUM(K61+L61)</f>
        <v>0</v>
      </c>
      <c r="N61" s="195"/>
      <c r="O61" s="195">
        <f t="shared" si="24"/>
        <v>0</v>
      </c>
      <c r="P61" s="195"/>
      <c r="Q61" s="195">
        <f>SUM(O61+P61)</f>
        <v>0</v>
      </c>
      <c r="R61" s="195"/>
      <c r="S61" s="195">
        <f>SUM(Q61+R61)</f>
        <v>0</v>
      </c>
      <c r="T61" s="195"/>
      <c r="U61" s="195">
        <f>SUM(S61+T61)</f>
        <v>0</v>
      </c>
      <c r="V61" s="195"/>
      <c r="W61" s="195">
        <f>SUM(U61+V61)</f>
        <v>0</v>
      </c>
      <c r="X61" s="195"/>
      <c r="Y61" s="195"/>
      <c r="Z61" s="195">
        <f>SUM(W61+X61+Y61)</f>
        <v>0</v>
      </c>
      <c r="AA61" s="195"/>
      <c r="AB61" s="195">
        <f>SUM(Z61+AA61)</f>
        <v>0</v>
      </c>
      <c r="AC61" s="195"/>
      <c r="AD61" s="195">
        <f>SUM(AB61+AC61)</f>
        <v>0</v>
      </c>
      <c r="AE61" s="195"/>
      <c r="AF61" s="195">
        <f>SUM(AD61+AE61)</f>
        <v>0</v>
      </c>
      <c r="AG61" s="195"/>
      <c r="AH61" s="195">
        <f>SUM(AF61+AG61)</f>
        <v>0</v>
      </c>
      <c r="AI61" s="195"/>
      <c r="AJ61" s="195">
        <f>SUM(AH61+AI61)</f>
        <v>0</v>
      </c>
      <c r="AK61" s="195">
        <f>SUM(AB61*5/100+AB61)</f>
        <v>0</v>
      </c>
      <c r="AL61" s="195">
        <f>SUM(AK61*2.3/100+AK61)</f>
        <v>0</v>
      </c>
      <c r="AM61" s="195">
        <f>SUM(AL61*2.3/100+AL61)</f>
        <v>0</v>
      </c>
    </row>
    <row r="62" spans="1:39" ht="24.75" customHeight="1" x14ac:dyDescent="0.2">
      <c r="B62" s="197" t="s">
        <v>261</v>
      </c>
      <c r="C62" s="203">
        <f t="shared" ref="C62:AM62" si="42">SUM(C63)</f>
        <v>20</v>
      </c>
      <c r="D62" s="203">
        <f t="shared" si="42"/>
        <v>20</v>
      </c>
      <c r="E62" s="203">
        <f t="shared" si="42"/>
        <v>16</v>
      </c>
      <c r="F62" s="203">
        <f t="shared" si="42"/>
        <v>20</v>
      </c>
      <c r="G62" s="203">
        <f t="shared" si="42"/>
        <v>20</v>
      </c>
      <c r="H62" s="203">
        <f t="shared" si="42"/>
        <v>0</v>
      </c>
      <c r="I62" s="203">
        <f t="shared" si="42"/>
        <v>20</v>
      </c>
      <c r="J62" s="203">
        <f t="shared" si="42"/>
        <v>0</v>
      </c>
      <c r="K62" s="203">
        <f t="shared" si="42"/>
        <v>20</v>
      </c>
      <c r="L62" s="203">
        <f t="shared" si="42"/>
        <v>0</v>
      </c>
      <c r="M62" s="203">
        <f t="shared" si="42"/>
        <v>20</v>
      </c>
      <c r="N62" s="203">
        <f t="shared" si="42"/>
        <v>0</v>
      </c>
      <c r="O62" s="203">
        <f t="shared" si="42"/>
        <v>20</v>
      </c>
      <c r="P62" s="203">
        <f t="shared" si="42"/>
        <v>0</v>
      </c>
      <c r="Q62" s="203">
        <f t="shared" si="42"/>
        <v>20</v>
      </c>
      <c r="R62" s="203">
        <f t="shared" si="42"/>
        <v>0</v>
      </c>
      <c r="S62" s="203">
        <f t="shared" si="42"/>
        <v>20</v>
      </c>
      <c r="T62" s="203">
        <f t="shared" si="42"/>
        <v>0</v>
      </c>
      <c r="U62" s="203">
        <f t="shared" si="42"/>
        <v>20</v>
      </c>
      <c r="V62" s="203">
        <f t="shared" si="42"/>
        <v>0</v>
      </c>
      <c r="W62" s="203">
        <f t="shared" si="42"/>
        <v>20</v>
      </c>
      <c r="X62" s="203">
        <f t="shared" si="42"/>
        <v>0</v>
      </c>
      <c r="Y62" s="203">
        <f t="shared" si="42"/>
        <v>0</v>
      </c>
      <c r="Z62" s="203">
        <f t="shared" si="42"/>
        <v>20</v>
      </c>
      <c r="AA62" s="203">
        <f t="shared" si="42"/>
        <v>0</v>
      </c>
      <c r="AB62" s="203">
        <f t="shared" si="42"/>
        <v>20</v>
      </c>
      <c r="AC62" s="203">
        <f t="shared" si="42"/>
        <v>0</v>
      </c>
      <c r="AD62" s="203">
        <f t="shared" si="42"/>
        <v>20</v>
      </c>
      <c r="AE62" s="203">
        <f t="shared" si="42"/>
        <v>0</v>
      </c>
      <c r="AF62" s="203">
        <f t="shared" si="42"/>
        <v>20</v>
      </c>
      <c r="AG62" s="203">
        <f t="shared" si="42"/>
        <v>0</v>
      </c>
      <c r="AH62" s="203">
        <f t="shared" si="42"/>
        <v>20</v>
      </c>
      <c r="AI62" s="203">
        <f t="shared" si="42"/>
        <v>0</v>
      </c>
      <c r="AJ62" s="203">
        <f t="shared" si="42"/>
        <v>20</v>
      </c>
      <c r="AK62" s="203">
        <f t="shared" si="42"/>
        <v>0</v>
      </c>
      <c r="AL62" s="203">
        <f t="shared" si="42"/>
        <v>0</v>
      </c>
      <c r="AM62" s="203">
        <f t="shared" si="42"/>
        <v>0</v>
      </c>
    </row>
    <row r="63" spans="1:39" ht="19.5" customHeight="1" x14ac:dyDescent="0.2">
      <c r="B63" s="249" t="s">
        <v>193</v>
      </c>
      <c r="C63" s="205">
        <f t="shared" ref="C63:AM63" si="43">C64</f>
        <v>20</v>
      </c>
      <c r="D63" s="205">
        <f t="shared" si="43"/>
        <v>20</v>
      </c>
      <c r="E63" s="205">
        <f t="shared" si="43"/>
        <v>16</v>
      </c>
      <c r="F63" s="205">
        <f t="shared" si="43"/>
        <v>20</v>
      </c>
      <c r="G63" s="205">
        <f t="shared" si="43"/>
        <v>20</v>
      </c>
      <c r="H63" s="205">
        <f t="shared" si="43"/>
        <v>0</v>
      </c>
      <c r="I63" s="205">
        <f t="shared" si="43"/>
        <v>20</v>
      </c>
      <c r="J63" s="205">
        <f t="shared" si="43"/>
        <v>0</v>
      </c>
      <c r="K63" s="205">
        <f t="shared" si="43"/>
        <v>20</v>
      </c>
      <c r="L63" s="205">
        <f t="shared" si="43"/>
        <v>0</v>
      </c>
      <c r="M63" s="205">
        <f t="shared" si="43"/>
        <v>20</v>
      </c>
      <c r="N63" s="205">
        <f t="shared" si="43"/>
        <v>0</v>
      </c>
      <c r="O63" s="205">
        <f t="shared" si="43"/>
        <v>20</v>
      </c>
      <c r="P63" s="205">
        <f t="shared" si="43"/>
        <v>0</v>
      </c>
      <c r="Q63" s="205">
        <f t="shared" si="43"/>
        <v>20</v>
      </c>
      <c r="R63" s="205">
        <f t="shared" si="43"/>
        <v>0</v>
      </c>
      <c r="S63" s="205">
        <f t="shared" si="43"/>
        <v>20</v>
      </c>
      <c r="T63" s="205">
        <f t="shared" si="43"/>
        <v>0</v>
      </c>
      <c r="U63" s="205">
        <f t="shared" si="43"/>
        <v>20</v>
      </c>
      <c r="V63" s="205">
        <f t="shared" si="43"/>
        <v>0</v>
      </c>
      <c r="W63" s="205">
        <f t="shared" si="43"/>
        <v>20</v>
      </c>
      <c r="X63" s="205">
        <f t="shared" si="43"/>
        <v>0</v>
      </c>
      <c r="Y63" s="205">
        <f t="shared" si="43"/>
        <v>0</v>
      </c>
      <c r="Z63" s="205">
        <f t="shared" si="43"/>
        <v>20</v>
      </c>
      <c r="AA63" s="205">
        <f t="shared" si="43"/>
        <v>0</v>
      </c>
      <c r="AB63" s="205">
        <f t="shared" si="43"/>
        <v>20</v>
      </c>
      <c r="AC63" s="205">
        <f t="shared" si="43"/>
        <v>0</v>
      </c>
      <c r="AD63" s="205">
        <f t="shared" si="43"/>
        <v>20</v>
      </c>
      <c r="AE63" s="205">
        <f t="shared" si="43"/>
        <v>0</v>
      </c>
      <c r="AF63" s="205">
        <f t="shared" si="43"/>
        <v>20</v>
      </c>
      <c r="AG63" s="205">
        <f t="shared" si="43"/>
        <v>0</v>
      </c>
      <c r="AH63" s="205">
        <f t="shared" si="43"/>
        <v>20</v>
      </c>
      <c r="AI63" s="205">
        <f t="shared" si="43"/>
        <v>0</v>
      </c>
      <c r="AJ63" s="205">
        <f t="shared" si="43"/>
        <v>20</v>
      </c>
      <c r="AK63" s="205">
        <f t="shared" si="43"/>
        <v>0</v>
      </c>
      <c r="AL63" s="205">
        <f t="shared" si="43"/>
        <v>0</v>
      </c>
      <c r="AM63" s="205">
        <f t="shared" si="43"/>
        <v>0</v>
      </c>
    </row>
    <row r="64" spans="1:39" x14ac:dyDescent="0.2">
      <c r="B64" s="280" t="s">
        <v>250</v>
      </c>
      <c r="C64" s="195">
        <v>20</v>
      </c>
      <c r="D64" s="195">
        <v>20</v>
      </c>
      <c r="E64" s="195">
        <v>16</v>
      </c>
      <c r="F64" s="195">
        <v>20</v>
      </c>
      <c r="G64" s="195">
        <v>20</v>
      </c>
      <c r="H64" s="195">
        <v>0</v>
      </c>
      <c r="I64" s="195">
        <v>20</v>
      </c>
      <c r="J64" s="195">
        <v>0</v>
      </c>
      <c r="K64" s="195">
        <f>SUM(I64+J64)</f>
        <v>20</v>
      </c>
      <c r="L64" s="195">
        <v>0</v>
      </c>
      <c r="M64" s="195">
        <f>SUM(K64+L64)</f>
        <v>20</v>
      </c>
      <c r="N64" s="195">
        <v>0</v>
      </c>
      <c r="O64" s="195">
        <f t="shared" si="24"/>
        <v>20</v>
      </c>
      <c r="P64" s="195">
        <v>0</v>
      </c>
      <c r="Q64" s="195">
        <f>SUM(O64+P64)</f>
        <v>20</v>
      </c>
      <c r="R64" s="195">
        <v>0</v>
      </c>
      <c r="S64" s="195">
        <f>SUM(Q64+R64)</f>
        <v>20</v>
      </c>
      <c r="T64" s="195">
        <v>0</v>
      </c>
      <c r="U64" s="195">
        <f>SUM(S64+T64)</f>
        <v>20</v>
      </c>
      <c r="V64" s="195">
        <v>0</v>
      </c>
      <c r="W64" s="195">
        <f>SUM(U64+V64)</f>
        <v>20</v>
      </c>
      <c r="X64" s="195">
        <v>0</v>
      </c>
      <c r="Y64" s="195">
        <v>0</v>
      </c>
      <c r="Z64" s="195">
        <f>SUM(W64+X64+Y64)</f>
        <v>20</v>
      </c>
      <c r="AA64" s="195">
        <v>0</v>
      </c>
      <c r="AB64" s="195">
        <f>SUM(Z64+AA64)</f>
        <v>20</v>
      </c>
      <c r="AC64" s="195">
        <v>0</v>
      </c>
      <c r="AD64" s="195">
        <f>SUM(AB64+AC64)</f>
        <v>20</v>
      </c>
      <c r="AE64" s="195">
        <v>0</v>
      </c>
      <c r="AF64" s="195">
        <f>SUM(AD64+AE64)</f>
        <v>20</v>
      </c>
      <c r="AG64" s="195">
        <v>0</v>
      </c>
      <c r="AH64" s="195">
        <f>SUM(AF64+AG64)</f>
        <v>20</v>
      </c>
      <c r="AI64" s="195">
        <v>0</v>
      </c>
      <c r="AJ64" s="195">
        <f>SUM(AH64+AI64)</f>
        <v>20</v>
      </c>
      <c r="AK64" s="195">
        <v>0</v>
      </c>
      <c r="AL64" s="195">
        <v>0</v>
      </c>
      <c r="AM64" s="195">
        <v>0</v>
      </c>
    </row>
    <row r="65" spans="2:39" ht="51" customHeight="1" x14ac:dyDescent="0.2">
      <c r="B65" s="197" t="s">
        <v>262</v>
      </c>
      <c r="C65" s="203">
        <f t="shared" ref="C65:AK66" si="44">SUM(C66)</f>
        <v>1200</v>
      </c>
      <c r="D65" s="203">
        <f t="shared" si="44"/>
        <v>723</v>
      </c>
      <c r="E65" s="203">
        <f t="shared" si="44"/>
        <v>722</v>
      </c>
      <c r="F65" s="203">
        <f t="shared" si="44"/>
        <v>1000</v>
      </c>
      <c r="G65" s="203">
        <f t="shared" si="44"/>
        <v>750</v>
      </c>
      <c r="H65" s="203">
        <f t="shared" si="44"/>
        <v>0</v>
      </c>
      <c r="I65" s="203">
        <f t="shared" si="44"/>
        <v>1200</v>
      </c>
      <c r="J65" s="203">
        <f t="shared" si="44"/>
        <v>0</v>
      </c>
      <c r="K65" s="203">
        <f t="shared" si="44"/>
        <v>1200</v>
      </c>
      <c r="L65" s="203">
        <f t="shared" si="44"/>
        <v>0</v>
      </c>
      <c r="M65" s="203">
        <f t="shared" si="44"/>
        <v>1200</v>
      </c>
      <c r="N65" s="203">
        <f t="shared" si="44"/>
        <v>0</v>
      </c>
      <c r="O65" s="203">
        <f t="shared" si="44"/>
        <v>1200</v>
      </c>
      <c r="P65" s="203">
        <f t="shared" si="44"/>
        <v>0</v>
      </c>
      <c r="Q65" s="203">
        <f t="shared" si="44"/>
        <v>1200</v>
      </c>
      <c r="R65" s="203">
        <f t="shared" si="44"/>
        <v>0</v>
      </c>
      <c r="S65" s="203">
        <f t="shared" si="44"/>
        <v>1200</v>
      </c>
      <c r="T65" s="203">
        <f t="shared" si="44"/>
        <v>0</v>
      </c>
      <c r="U65" s="203">
        <f t="shared" si="44"/>
        <v>1200</v>
      </c>
      <c r="V65" s="203">
        <f t="shared" si="44"/>
        <v>0</v>
      </c>
      <c r="W65" s="203">
        <f t="shared" si="44"/>
        <v>1200</v>
      </c>
      <c r="X65" s="203">
        <f t="shared" si="44"/>
        <v>0</v>
      </c>
      <c r="Y65" s="203">
        <f t="shared" si="44"/>
        <v>-450</v>
      </c>
      <c r="Z65" s="203">
        <f t="shared" si="44"/>
        <v>750</v>
      </c>
      <c r="AA65" s="203">
        <f t="shared" si="44"/>
        <v>0</v>
      </c>
      <c r="AB65" s="203">
        <f t="shared" si="44"/>
        <v>750</v>
      </c>
      <c r="AC65" s="203">
        <f t="shared" si="44"/>
        <v>-27</v>
      </c>
      <c r="AD65" s="203">
        <f t="shared" si="44"/>
        <v>723</v>
      </c>
      <c r="AE65" s="203">
        <f t="shared" si="44"/>
        <v>0</v>
      </c>
      <c r="AF65" s="203">
        <f t="shared" si="44"/>
        <v>723</v>
      </c>
      <c r="AG65" s="203">
        <f t="shared" si="44"/>
        <v>0</v>
      </c>
      <c r="AH65" s="203">
        <f t="shared" si="44"/>
        <v>723</v>
      </c>
      <c r="AI65" s="203">
        <f t="shared" si="44"/>
        <v>0</v>
      </c>
      <c r="AJ65" s="203">
        <f t="shared" si="44"/>
        <v>723</v>
      </c>
      <c r="AK65" s="203">
        <f t="shared" si="44"/>
        <v>0</v>
      </c>
      <c r="AL65" s="203">
        <f t="shared" ref="AK65:AM66" si="45">SUM(AL66)</f>
        <v>0</v>
      </c>
      <c r="AM65" s="203">
        <f t="shared" si="45"/>
        <v>0</v>
      </c>
    </row>
    <row r="66" spans="2:39" ht="22.5" customHeight="1" x14ac:dyDescent="0.2">
      <c r="B66" s="249" t="s">
        <v>193</v>
      </c>
      <c r="C66" s="205">
        <f t="shared" si="44"/>
        <v>1200</v>
      </c>
      <c r="D66" s="205">
        <f t="shared" si="44"/>
        <v>723</v>
      </c>
      <c r="E66" s="205">
        <f t="shared" si="44"/>
        <v>722</v>
      </c>
      <c r="F66" s="205">
        <f t="shared" si="44"/>
        <v>1000</v>
      </c>
      <c r="G66" s="205">
        <f t="shared" si="44"/>
        <v>750</v>
      </c>
      <c r="H66" s="205">
        <f t="shared" si="44"/>
        <v>0</v>
      </c>
      <c r="I66" s="205">
        <f t="shared" si="44"/>
        <v>1200</v>
      </c>
      <c r="J66" s="205">
        <f t="shared" si="44"/>
        <v>0</v>
      </c>
      <c r="K66" s="205">
        <f t="shared" si="44"/>
        <v>1200</v>
      </c>
      <c r="L66" s="205">
        <f t="shared" si="44"/>
        <v>0</v>
      </c>
      <c r="M66" s="205">
        <f t="shared" si="44"/>
        <v>1200</v>
      </c>
      <c r="N66" s="205">
        <f t="shared" si="44"/>
        <v>0</v>
      </c>
      <c r="O66" s="205">
        <f t="shared" si="44"/>
        <v>1200</v>
      </c>
      <c r="P66" s="205">
        <f t="shared" si="44"/>
        <v>0</v>
      </c>
      <c r="Q66" s="205">
        <f t="shared" si="44"/>
        <v>1200</v>
      </c>
      <c r="R66" s="205">
        <f t="shared" si="44"/>
        <v>0</v>
      </c>
      <c r="S66" s="205">
        <f t="shared" si="44"/>
        <v>1200</v>
      </c>
      <c r="T66" s="205">
        <f t="shared" si="44"/>
        <v>0</v>
      </c>
      <c r="U66" s="205">
        <f t="shared" si="44"/>
        <v>1200</v>
      </c>
      <c r="V66" s="205">
        <f t="shared" si="44"/>
        <v>0</v>
      </c>
      <c r="W66" s="205">
        <f t="shared" si="44"/>
        <v>1200</v>
      </c>
      <c r="X66" s="205">
        <f t="shared" si="44"/>
        <v>0</v>
      </c>
      <c r="Y66" s="205">
        <f t="shared" si="44"/>
        <v>-450</v>
      </c>
      <c r="Z66" s="205">
        <f t="shared" si="44"/>
        <v>750</v>
      </c>
      <c r="AA66" s="205">
        <f t="shared" si="44"/>
        <v>0</v>
      </c>
      <c r="AB66" s="205">
        <f t="shared" si="44"/>
        <v>750</v>
      </c>
      <c r="AC66" s="205">
        <f t="shared" si="44"/>
        <v>-27</v>
      </c>
      <c r="AD66" s="205">
        <f t="shared" si="44"/>
        <v>723</v>
      </c>
      <c r="AE66" s="205">
        <f t="shared" si="44"/>
        <v>0</v>
      </c>
      <c r="AF66" s="205">
        <f t="shared" si="44"/>
        <v>723</v>
      </c>
      <c r="AG66" s="205">
        <f t="shared" si="44"/>
        <v>0</v>
      </c>
      <c r="AH66" s="205">
        <f t="shared" si="44"/>
        <v>723</v>
      </c>
      <c r="AI66" s="205">
        <f t="shared" si="44"/>
        <v>0</v>
      </c>
      <c r="AJ66" s="205">
        <f t="shared" si="44"/>
        <v>723</v>
      </c>
      <c r="AK66" s="205">
        <f t="shared" si="45"/>
        <v>0</v>
      </c>
      <c r="AL66" s="205">
        <f t="shared" si="45"/>
        <v>0</v>
      </c>
      <c r="AM66" s="205">
        <f t="shared" si="45"/>
        <v>0</v>
      </c>
    </row>
    <row r="67" spans="2:39" ht="22.5" customHeight="1" x14ac:dyDescent="0.2">
      <c r="B67" s="280" t="s">
        <v>250</v>
      </c>
      <c r="C67" s="195">
        <v>1200</v>
      </c>
      <c r="D67" s="201">
        <v>723</v>
      </c>
      <c r="E67" s="195">
        <v>722</v>
      </c>
      <c r="F67" s="195">
        <v>1000</v>
      </c>
      <c r="G67" s="195">
        <v>750</v>
      </c>
      <c r="H67" s="195">
        <v>0</v>
      </c>
      <c r="I67" s="195">
        <v>1200</v>
      </c>
      <c r="J67" s="195">
        <v>0</v>
      </c>
      <c r="K67" s="195">
        <f>SUM(I67+J67)</f>
        <v>1200</v>
      </c>
      <c r="L67" s="195">
        <v>0</v>
      </c>
      <c r="M67" s="195">
        <f>SUM(K67+L67)</f>
        <v>1200</v>
      </c>
      <c r="N67" s="195">
        <v>0</v>
      </c>
      <c r="O67" s="195">
        <f t="shared" si="24"/>
        <v>1200</v>
      </c>
      <c r="P67" s="195">
        <v>0</v>
      </c>
      <c r="Q67" s="195">
        <f>SUM(O67+P67)</f>
        <v>1200</v>
      </c>
      <c r="R67" s="195">
        <v>0</v>
      </c>
      <c r="S67" s="195">
        <f>SUM(Q67+R67)</f>
        <v>1200</v>
      </c>
      <c r="T67" s="195">
        <v>0</v>
      </c>
      <c r="U67" s="195">
        <f>SUM(S67+T67)</f>
        <v>1200</v>
      </c>
      <c r="V67" s="195">
        <v>0</v>
      </c>
      <c r="W67" s="195">
        <f>SUM(U67+V67)</f>
        <v>1200</v>
      </c>
      <c r="X67" s="195">
        <v>0</v>
      </c>
      <c r="Y67" s="195">
        <v>-450</v>
      </c>
      <c r="Z67" s="195">
        <f>SUM(W67+X67+Y67)</f>
        <v>750</v>
      </c>
      <c r="AA67" s="195">
        <v>0</v>
      </c>
      <c r="AB67" s="195">
        <f>SUM(Z67+AA67)</f>
        <v>750</v>
      </c>
      <c r="AC67" s="195">
        <v>-27</v>
      </c>
      <c r="AD67" s="195">
        <f>SUM(AB67+AC67)</f>
        <v>723</v>
      </c>
      <c r="AE67" s="195">
        <v>0</v>
      </c>
      <c r="AF67" s="195">
        <f>SUM(AD67+AE67)</f>
        <v>723</v>
      </c>
      <c r="AG67" s="195">
        <v>0</v>
      </c>
      <c r="AH67" s="195">
        <f>SUM(AF67+AG67)</f>
        <v>723</v>
      </c>
      <c r="AI67" s="195">
        <v>0</v>
      </c>
      <c r="AJ67" s="195">
        <f>SUM(AH67+AI67)</f>
        <v>723</v>
      </c>
      <c r="AK67" s="195">
        <v>0</v>
      </c>
      <c r="AL67" s="195">
        <v>0</v>
      </c>
      <c r="AM67" s="195">
        <v>0</v>
      </c>
    </row>
    <row r="68" spans="2:39" ht="20.25" hidden="1" customHeight="1" x14ac:dyDescent="0.2">
      <c r="B68" s="197" t="s">
        <v>263</v>
      </c>
      <c r="C68" s="203">
        <f t="shared" ref="C68:AM68" si="46">SUM(C69)</f>
        <v>0</v>
      </c>
      <c r="D68" s="203">
        <f t="shared" si="46"/>
        <v>0</v>
      </c>
      <c r="E68" s="203">
        <f t="shared" si="46"/>
        <v>0</v>
      </c>
      <c r="F68" s="203">
        <f t="shared" si="46"/>
        <v>0</v>
      </c>
      <c r="G68" s="203">
        <f t="shared" si="46"/>
        <v>0</v>
      </c>
      <c r="H68" s="203">
        <f t="shared" si="46"/>
        <v>0</v>
      </c>
      <c r="I68" s="203">
        <f t="shared" si="46"/>
        <v>0</v>
      </c>
      <c r="J68" s="203">
        <f t="shared" si="46"/>
        <v>0</v>
      </c>
      <c r="K68" s="203">
        <f t="shared" si="46"/>
        <v>0</v>
      </c>
      <c r="L68" s="203">
        <f t="shared" si="46"/>
        <v>0</v>
      </c>
      <c r="M68" s="203">
        <f t="shared" si="46"/>
        <v>0</v>
      </c>
      <c r="N68" s="203">
        <f t="shared" si="46"/>
        <v>0</v>
      </c>
      <c r="O68" s="195">
        <f t="shared" si="24"/>
        <v>0</v>
      </c>
      <c r="P68" s="203">
        <f t="shared" si="46"/>
        <v>0</v>
      </c>
      <c r="Q68" s="203">
        <f t="shared" si="46"/>
        <v>0</v>
      </c>
      <c r="R68" s="203">
        <f t="shared" si="46"/>
        <v>0</v>
      </c>
      <c r="S68" s="203">
        <f t="shared" si="46"/>
        <v>0</v>
      </c>
      <c r="T68" s="203">
        <f t="shared" si="46"/>
        <v>0</v>
      </c>
      <c r="U68" s="203">
        <f t="shared" si="46"/>
        <v>0</v>
      </c>
      <c r="V68" s="203">
        <f t="shared" si="46"/>
        <v>0</v>
      </c>
      <c r="W68" s="203">
        <f t="shared" si="46"/>
        <v>0</v>
      </c>
      <c r="X68" s="203">
        <f t="shared" si="46"/>
        <v>0</v>
      </c>
      <c r="Y68" s="203">
        <f t="shared" si="46"/>
        <v>0</v>
      </c>
      <c r="Z68" s="203">
        <f t="shared" si="46"/>
        <v>0</v>
      </c>
      <c r="AA68" s="203">
        <f t="shared" si="46"/>
        <v>0</v>
      </c>
      <c r="AB68" s="203">
        <f t="shared" si="46"/>
        <v>0</v>
      </c>
      <c r="AC68" s="203">
        <f t="shared" si="46"/>
        <v>0</v>
      </c>
      <c r="AD68" s="203">
        <f t="shared" si="46"/>
        <v>0</v>
      </c>
      <c r="AE68" s="203">
        <f t="shared" si="46"/>
        <v>0</v>
      </c>
      <c r="AF68" s="203">
        <f t="shared" si="46"/>
        <v>0</v>
      </c>
      <c r="AG68" s="203">
        <f t="shared" si="46"/>
        <v>0</v>
      </c>
      <c r="AH68" s="203">
        <f t="shared" si="46"/>
        <v>0</v>
      </c>
      <c r="AI68" s="203">
        <f t="shared" si="46"/>
        <v>0</v>
      </c>
      <c r="AJ68" s="203">
        <f t="shared" si="46"/>
        <v>0</v>
      </c>
      <c r="AK68" s="203">
        <f t="shared" si="46"/>
        <v>0</v>
      </c>
      <c r="AL68" s="203">
        <f t="shared" si="46"/>
        <v>0</v>
      </c>
      <c r="AM68" s="203">
        <f t="shared" si="46"/>
        <v>0</v>
      </c>
    </row>
    <row r="69" spans="2:39" ht="20.25" hidden="1" customHeight="1" x14ac:dyDescent="0.2">
      <c r="B69" s="249" t="s">
        <v>193</v>
      </c>
      <c r="C69" s="205">
        <f t="shared" ref="C69:I69" si="47">SUM(C70+C71)</f>
        <v>0</v>
      </c>
      <c r="D69" s="205">
        <f t="shared" si="47"/>
        <v>0</v>
      </c>
      <c r="E69" s="205">
        <f t="shared" si="47"/>
        <v>0</v>
      </c>
      <c r="F69" s="205">
        <f t="shared" si="47"/>
        <v>0</v>
      </c>
      <c r="G69" s="205">
        <f t="shared" si="47"/>
        <v>0</v>
      </c>
      <c r="H69" s="205">
        <f t="shared" si="47"/>
        <v>0</v>
      </c>
      <c r="I69" s="205">
        <f t="shared" si="47"/>
        <v>0</v>
      </c>
      <c r="J69" s="205">
        <f t="shared" ref="J69:AD69" si="48">SUM(J70+J71)</f>
        <v>0</v>
      </c>
      <c r="K69" s="205">
        <f t="shared" si="48"/>
        <v>0</v>
      </c>
      <c r="L69" s="205">
        <f>SUM(L70+L71)</f>
        <v>0</v>
      </c>
      <c r="M69" s="205">
        <f t="shared" si="48"/>
        <v>0</v>
      </c>
      <c r="N69" s="205">
        <f t="shared" si="48"/>
        <v>0</v>
      </c>
      <c r="O69" s="195">
        <f t="shared" si="24"/>
        <v>0</v>
      </c>
      <c r="P69" s="205">
        <f t="shared" si="48"/>
        <v>0</v>
      </c>
      <c r="Q69" s="205">
        <f t="shared" si="48"/>
        <v>0</v>
      </c>
      <c r="R69" s="205">
        <f>SUM(R70+R71)</f>
        <v>0</v>
      </c>
      <c r="S69" s="205">
        <f t="shared" si="48"/>
        <v>0</v>
      </c>
      <c r="T69" s="205">
        <f t="shared" si="48"/>
        <v>0</v>
      </c>
      <c r="U69" s="205">
        <f t="shared" si="48"/>
        <v>0</v>
      </c>
      <c r="V69" s="205">
        <f>SUM(V70+V71)</f>
        <v>0</v>
      </c>
      <c r="W69" s="205">
        <f t="shared" si="48"/>
        <v>0</v>
      </c>
      <c r="X69" s="205">
        <f>SUM(X70+X71)</f>
        <v>0</v>
      </c>
      <c r="Y69" s="205">
        <f>SUM(Y70+Y71)</f>
        <v>0</v>
      </c>
      <c r="Z69" s="205">
        <f>SUM(Z70+Z71)</f>
        <v>0</v>
      </c>
      <c r="AA69" s="205">
        <f>SUM(AA70+AA71)</f>
        <v>0</v>
      </c>
      <c r="AB69" s="205">
        <f t="shared" si="48"/>
        <v>0</v>
      </c>
      <c r="AC69" s="205">
        <f>SUM(AC70+AC71)</f>
        <v>0</v>
      </c>
      <c r="AD69" s="205">
        <f t="shared" si="48"/>
        <v>0</v>
      </c>
      <c r="AE69" s="205">
        <f t="shared" ref="AE69:AM69" si="49">SUM(AE70+AE71)</f>
        <v>0</v>
      </c>
      <c r="AF69" s="205">
        <f t="shared" si="49"/>
        <v>0</v>
      </c>
      <c r="AG69" s="205">
        <f t="shared" si="49"/>
        <v>0</v>
      </c>
      <c r="AH69" s="205">
        <f>SUM(AH70+AH71)</f>
        <v>0</v>
      </c>
      <c r="AI69" s="205">
        <f>SUM(AI70+AI71)</f>
        <v>0</v>
      </c>
      <c r="AJ69" s="205">
        <f>SUM(AJ70+AJ71)</f>
        <v>0</v>
      </c>
      <c r="AK69" s="205">
        <f t="shared" si="49"/>
        <v>0</v>
      </c>
      <c r="AL69" s="205">
        <f t="shared" si="49"/>
        <v>0</v>
      </c>
      <c r="AM69" s="205">
        <f t="shared" si="49"/>
        <v>0</v>
      </c>
    </row>
    <row r="70" spans="2:39" ht="25.5" hidden="1" customHeight="1" x14ac:dyDescent="0.2">
      <c r="B70" s="178" t="s">
        <v>264</v>
      </c>
      <c r="C70" s="195">
        <v>0</v>
      </c>
      <c r="D70" s="201">
        <v>0</v>
      </c>
      <c r="E70" s="195">
        <v>0</v>
      </c>
      <c r="F70" s="195">
        <v>0</v>
      </c>
      <c r="G70" s="195">
        <v>0</v>
      </c>
      <c r="H70" s="195">
        <v>0</v>
      </c>
      <c r="I70" s="195">
        <v>0</v>
      </c>
      <c r="J70" s="195">
        <v>0</v>
      </c>
      <c r="K70" s="195">
        <f>SUM(I70+J70)</f>
        <v>0</v>
      </c>
      <c r="L70" s="195">
        <v>0</v>
      </c>
      <c r="M70" s="195">
        <f>SUM(K70+L70)</f>
        <v>0</v>
      </c>
      <c r="N70" s="195">
        <v>0</v>
      </c>
      <c r="O70" s="195">
        <f t="shared" si="24"/>
        <v>0</v>
      </c>
      <c r="P70" s="195">
        <v>0</v>
      </c>
      <c r="Q70" s="195">
        <f>SUM(O70+P70)</f>
        <v>0</v>
      </c>
      <c r="R70" s="195">
        <v>0</v>
      </c>
      <c r="S70" s="195">
        <f>SUM(Q70+R70)</f>
        <v>0</v>
      </c>
      <c r="T70" s="195">
        <v>0</v>
      </c>
      <c r="U70" s="195">
        <f>SUM(S70+T70)</f>
        <v>0</v>
      </c>
      <c r="V70" s="195">
        <v>0</v>
      </c>
      <c r="W70" s="195">
        <f>SUM(U70+V70)</f>
        <v>0</v>
      </c>
      <c r="X70" s="195">
        <v>0</v>
      </c>
      <c r="Y70" s="195">
        <v>0</v>
      </c>
      <c r="Z70" s="195">
        <f>SUM(W70+X70+Y70)</f>
        <v>0</v>
      </c>
      <c r="AA70" s="195">
        <v>0</v>
      </c>
      <c r="AB70" s="195">
        <f>SUM(Z70+AA70)</f>
        <v>0</v>
      </c>
      <c r="AC70" s="195">
        <v>0</v>
      </c>
      <c r="AD70" s="195">
        <f>SUM(AB70+AC70)</f>
        <v>0</v>
      </c>
      <c r="AE70" s="195">
        <v>0</v>
      </c>
      <c r="AF70" s="195">
        <f>SUM(AD70+AE70)</f>
        <v>0</v>
      </c>
      <c r="AG70" s="195">
        <v>0</v>
      </c>
      <c r="AH70" s="195">
        <f>SUM(AF70+AG70)</f>
        <v>0</v>
      </c>
      <c r="AI70" s="195">
        <v>0</v>
      </c>
      <c r="AJ70" s="195">
        <f>SUM(AH70+AI70)</f>
        <v>0</v>
      </c>
      <c r="AK70" s="195">
        <v>0</v>
      </c>
      <c r="AL70" s="195">
        <v>0</v>
      </c>
      <c r="AM70" s="195">
        <v>0</v>
      </c>
    </row>
    <row r="71" spans="2:39" ht="12.75" hidden="1" customHeight="1" x14ac:dyDescent="0.2">
      <c r="B71" s="177" t="s">
        <v>265</v>
      </c>
      <c r="C71" s="195">
        <v>0</v>
      </c>
      <c r="D71" s="195">
        <v>0</v>
      </c>
      <c r="E71" s="195">
        <v>0</v>
      </c>
      <c r="F71" s="195">
        <v>0</v>
      </c>
      <c r="G71" s="195">
        <v>0</v>
      </c>
      <c r="H71" s="195">
        <v>0</v>
      </c>
      <c r="I71" s="195">
        <v>0</v>
      </c>
      <c r="J71" s="195">
        <v>0</v>
      </c>
      <c r="K71" s="195">
        <f>SUM(I71+J71)</f>
        <v>0</v>
      </c>
      <c r="L71" s="195">
        <v>0</v>
      </c>
      <c r="M71" s="195">
        <f>SUM(K71+L71)</f>
        <v>0</v>
      </c>
      <c r="N71" s="195">
        <v>0</v>
      </c>
      <c r="O71" s="195">
        <f t="shared" si="24"/>
        <v>0</v>
      </c>
      <c r="P71" s="195">
        <v>0</v>
      </c>
      <c r="Q71" s="195">
        <f>SUM(O71+P71)</f>
        <v>0</v>
      </c>
      <c r="R71" s="195">
        <v>0</v>
      </c>
      <c r="S71" s="195">
        <f>SUM(Q71+R71)</f>
        <v>0</v>
      </c>
      <c r="T71" s="195">
        <v>0</v>
      </c>
      <c r="U71" s="195">
        <f>SUM(S71+T71)</f>
        <v>0</v>
      </c>
      <c r="V71" s="195">
        <v>0</v>
      </c>
      <c r="W71" s="195">
        <f>SUM(U71+V71)</f>
        <v>0</v>
      </c>
      <c r="X71" s="195">
        <v>0</v>
      </c>
      <c r="Y71" s="195">
        <v>0</v>
      </c>
      <c r="Z71" s="195">
        <f>SUM(W71+X71+Y71)</f>
        <v>0</v>
      </c>
      <c r="AA71" s="195">
        <v>0</v>
      </c>
      <c r="AB71" s="195">
        <f>SUM(Z71+AA71)</f>
        <v>0</v>
      </c>
      <c r="AC71" s="195">
        <v>0</v>
      </c>
      <c r="AD71" s="195">
        <f>SUM(AB71+AC71)</f>
        <v>0</v>
      </c>
      <c r="AE71" s="195">
        <v>0</v>
      </c>
      <c r="AF71" s="195">
        <f>SUM(AD71+AE71)</f>
        <v>0</v>
      </c>
      <c r="AG71" s="195">
        <v>0</v>
      </c>
      <c r="AH71" s="195">
        <f>SUM(AF71+AG71)</f>
        <v>0</v>
      </c>
      <c r="AI71" s="195">
        <v>0</v>
      </c>
      <c r="AJ71" s="195">
        <f>SUM(AH71+AI71)</f>
        <v>0</v>
      </c>
      <c r="AK71" s="195">
        <f>SUM(AB71*5/100+AB71)</f>
        <v>0</v>
      </c>
      <c r="AL71" s="195">
        <f>SUM(AK71*2.3/100+AK71)</f>
        <v>0</v>
      </c>
      <c r="AM71" s="195">
        <f>SUM(AL71*2.3/100+AL71)</f>
        <v>0</v>
      </c>
    </row>
    <row r="72" spans="2:39" ht="23.25" hidden="1" customHeight="1" x14ac:dyDescent="0.2">
      <c r="B72" s="197" t="s">
        <v>266</v>
      </c>
      <c r="C72" s="203">
        <f t="shared" ref="C72:AM72" si="50">SUM(C73)</f>
        <v>0</v>
      </c>
      <c r="D72" s="203">
        <f t="shared" si="50"/>
        <v>0</v>
      </c>
      <c r="E72" s="203">
        <f t="shared" si="50"/>
        <v>0</v>
      </c>
      <c r="F72" s="203">
        <f t="shared" si="50"/>
        <v>0</v>
      </c>
      <c r="G72" s="203">
        <f t="shared" si="50"/>
        <v>0</v>
      </c>
      <c r="H72" s="203">
        <f t="shared" si="50"/>
        <v>0</v>
      </c>
      <c r="I72" s="203">
        <f t="shared" si="50"/>
        <v>0</v>
      </c>
      <c r="J72" s="203">
        <f t="shared" si="50"/>
        <v>0</v>
      </c>
      <c r="K72" s="203">
        <f t="shared" si="50"/>
        <v>0</v>
      </c>
      <c r="L72" s="203">
        <f t="shared" si="50"/>
        <v>0</v>
      </c>
      <c r="M72" s="203">
        <f t="shared" si="50"/>
        <v>0</v>
      </c>
      <c r="N72" s="203">
        <f t="shared" si="50"/>
        <v>0</v>
      </c>
      <c r="O72" s="195">
        <f t="shared" si="24"/>
        <v>0</v>
      </c>
      <c r="P72" s="203">
        <f t="shared" si="50"/>
        <v>0</v>
      </c>
      <c r="Q72" s="203">
        <f t="shared" si="50"/>
        <v>0</v>
      </c>
      <c r="R72" s="203">
        <f t="shared" si="50"/>
        <v>0</v>
      </c>
      <c r="S72" s="203">
        <f t="shared" si="50"/>
        <v>0</v>
      </c>
      <c r="T72" s="203">
        <f t="shared" si="50"/>
        <v>0</v>
      </c>
      <c r="U72" s="203">
        <f t="shared" si="50"/>
        <v>0</v>
      </c>
      <c r="V72" s="203">
        <f t="shared" si="50"/>
        <v>0</v>
      </c>
      <c r="W72" s="203">
        <f t="shared" si="50"/>
        <v>0</v>
      </c>
      <c r="X72" s="203">
        <f t="shared" si="50"/>
        <v>0</v>
      </c>
      <c r="Y72" s="203">
        <f t="shared" si="50"/>
        <v>0</v>
      </c>
      <c r="Z72" s="203">
        <f t="shared" si="50"/>
        <v>0</v>
      </c>
      <c r="AA72" s="203">
        <f t="shared" si="50"/>
        <v>0</v>
      </c>
      <c r="AB72" s="203">
        <f t="shared" si="50"/>
        <v>0</v>
      </c>
      <c r="AC72" s="203">
        <f t="shared" si="50"/>
        <v>0</v>
      </c>
      <c r="AD72" s="203">
        <f t="shared" si="50"/>
        <v>0</v>
      </c>
      <c r="AE72" s="203">
        <f t="shared" si="50"/>
        <v>0</v>
      </c>
      <c r="AF72" s="203">
        <f t="shared" si="50"/>
        <v>0</v>
      </c>
      <c r="AG72" s="203">
        <f t="shared" si="50"/>
        <v>0</v>
      </c>
      <c r="AH72" s="203">
        <f t="shared" si="50"/>
        <v>0</v>
      </c>
      <c r="AI72" s="203">
        <f t="shared" si="50"/>
        <v>0</v>
      </c>
      <c r="AJ72" s="203">
        <f t="shared" si="50"/>
        <v>0</v>
      </c>
      <c r="AK72" s="203">
        <f t="shared" si="50"/>
        <v>0</v>
      </c>
      <c r="AL72" s="203">
        <f t="shared" si="50"/>
        <v>0</v>
      </c>
      <c r="AM72" s="203">
        <f t="shared" si="50"/>
        <v>0</v>
      </c>
    </row>
    <row r="73" spans="2:39" ht="21" hidden="1" customHeight="1" x14ac:dyDescent="0.2">
      <c r="B73" s="249" t="s">
        <v>193</v>
      </c>
      <c r="C73" s="205">
        <f>SUM(C74+C75)</f>
        <v>0</v>
      </c>
      <c r="D73" s="205">
        <f>SUM(D74+D75)</f>
        <v>0</v>
      </c>
      <c r="E73" s="205">
        <f>SUM(E74+E75)</f>
        <v>0</v>
      </c>
      <c r="F73" s="205">
        <f t="shared" ref="F73:W73" si="51">SUM(F74+F75)</f>
        <v>0</v>
      </c>
      <c r="G73" s="205">
        <f>SUM(G74+G75)</f>
        <v>0</v>
      </c>
      <c r="H73" s="205">
        <f t="shared" si="51"/>
        <v>0</v>
      </c>
      <c r="I73" s="205">
        <f>SUM(I74+I75)</f>
        <v>0</v>
      </c>
      <c r="J73" s="205">
        <f t="shared" si="51"/>
        <v>0</v>
      </c>
      <c r="K73" s="205">
        <f t="shared" si="51"/>
        <v>0</v>
      </c>
      <c r="L73" s="205">
        <f>SUM(L74+L75)</f>
        <v>0</v>
      </c>
      <c r="M73" s="205">
        <f t="shared" si="51"/>
        <v>0</v>
      </c>
      <c r="N73" s="205">
        <f t="shared" si="51"/>
        <v>0</v>
      </c>
      <c r="O73" s="195">
        <f t="shared" si="24"/>
        <v>0</v>
      </c>
      <c r="P73" s="205">
        <f t="shared" si="51"/>
        <v>0</v>
      </c>
      <c r="Q73" s="205">
        <f t="shared" si="51"/>
        <v>0</v>
      </c>
      <c r="R73" s="205">
        <f>SUM(R74+R75)</f>
        <v>0</v>
      </c>
      <c r="S73" s="205">
        <f t="shared" si="51"/>
        <v>0</v>
      </c>
      <c r="T73" s="205">
        <f t="shared" si="51"/>
        <v>0</v>
      </c>
      <c r="U73" s="205">
        <f t="shared" si="51"/>
        <v>0</v>
      </c>
      <c r="V73" s="205">
        <f>SUM(V74+V75)</f>
        <v>0</v>
      </c>
      <c r="W73" s="205">
        <f t="shared" si="51"/>
        <v>0</v>
      </c>
      <c r="X73" s="205">
        <f t="shared" ref="X73:AD73" si="52">SUM(X74+X75)</f>
        <v>0</v>
      </c>
      <c r="Y73" s="205">
        <f t="shared" si="52"/>
        <v>0</v>
      </c>
      <c r="Z73" s="205">
        <f>SUM(Z74+Z75)</f>
        <v>0</v>
      </c>
      <c r="AA73" s="205">
        <f>SUM(AA74+AA75)</f>
        <v>0</v>
      </c>
      <c r="AB73" s="205">
        <f t="shared" si="52"/>
        <v>0</v>
      </c>
      <c r="AC73" s="205">
        <f t="shared" si="52"/>
        <v>0</v>
      </c>
      <c r="AD73" s="205">
        <f t="shared" si="52"/>
        <v>0</v>
      </c>
      <c r="AE73" s="205">
        <f t="shared" ref="AE73:AM73" si="53">SUM(AE74+AE75)</f>
        <v>0</v>
      </c>
      <c r="AF73" s="205">
        <f t="shared" si="53"/>
        <v>0</v>
      </c>
      <c r="AG73" s="205">
        <f t="shared" si="53"/>
        <v>0</v>
      </c>
      <c r="AH73" s="205">
        <f t="shared" si="53"/>
        <v>0</v>
      </c>
      <c r="AI73" s="205">
        <f>SUM(AI74+AI75)</f>
        <v>0</v>
      </c>
      <c r="AJ73" s="205">
        <f>SUM(AJ74+AJ75)</f>
        <v>0</v>
      </c>
      <c r="AK73" s="205">
        <f t="shared" si="53"/>
        <v>0</v>
      </c>
      <c r="AL73" s="205">
        <f t="shared" si="53"/>
        <v>0</v>
      </c>
      <c r="AM73" s="205">
        <f t="shared" si="53"/>
        <v>0</v>
      </c>
    </row>
    <row r="74" spans="2:39" ht="24.75" hidden="1" customHeight="1" x14ac:dyDescent="0.2">
      <c r="B74" s="178" t="s">
        <v>267</v>
      </c>
      <c r="C74" s="195">
        <v>0</v>
      </c>
      <c r="D74" s="201">
        <v>0</v>
      </c>
      <c r="E74" s="195">
        <v>0</v>
      </c>
      <c r="F74" s="195">
        <v>0</v>
      </c>
      <c r="G74" s="195">
        <v>0</v>
      </c>
      <c r="H74" s="195">
        <v>0</v>
      </c>
      <c r="I74" s="195">
        <v>0</v>
      </c>
      <c r="J74" s="195">
        <v>0</v>
      </c>
      <c r="K74" s="195">
        <f>SUM(I74+J74)</f>
        <v>0</v>
      </c>
      <c r="L74" s="195">
        <v>0</v>
      </c>
      <c r="M74" s="195">
        <f>SUM(K74+L74)</f>
        <v>0</v>
      </c>
      <c r="N74" s="195">
        <v>0</v>
      </c>
      <c r="O74" s="195">
        <f t="shared" si="24"/>
        <v>0</v>
      </c>
      <c r="P74" s="195">
        <v>0</v>
      </c>
      <c r="Q74" s="195">
        <f>SUM(O74+P74)</f>
        <v>0</v>
      </c>
      <c r="R74" s="195">
        <v>0</v>
      </c>
      <c r="S74" s="195">
        <f>SUM(Q74+R74)</f>
        <v>0</v>
      </c>
      <c r="T74" s="195">
        <v>0</v>
      </c>
      <c r="U74" s="195">
        <f>SUM(S74+T74)</f>
        <v>0</v>
      </c>
      <c r="V74" s="195">
        <v>0</v>
      </c>
      <c r="W74" s="195">
        <f>SUM(U74+V74)</f>
        <v>0</v>
      </c>
      <c r="X74" s="195">
        <v>0</v>
      </c>
      <c r="Y74" s="195">
        <v>0</v>
      </c>
      <c r="Z74" s="195">
        <f>SUM(W74+X74+Y74)</f>
        <v>0</v>
      </c>
      <c r="AA74" s="195">
        <v>0</v>
      </c>
      <c r="AB74" s="195">
        <f>SUM(Z74+AA74)</f>
        <v>0</v>
      </c>
      <c r="AC74" s="195">
        <v>0</v>
      </c>
      <c r="AD74" s="195">
        <f>SUM(AB74+AC74)</f>
        <v>0</v>
      </c>
      <c r="AE74" s="195">
        <v>0</v>
      </c>
      <c r="AF74" s="195">
        <f>SUM(AD74+AE74)</f>
        <v>0</v>
      </c>
      <c r="AG74" s="195">
        <v>0</v>
      </c>
      <c r="AH74" s="195">
        <f>SUM(AF74+AG74)</f>
        <v>0</v>
      </c>
      <c r="AI74" s="195">
        <v>0</v>
      </c>
      <c r="AJ74" s="195">
        <f>SUM(AH74+AI74)</f>
        <v>0</v>
      </c>
      <c r="AK74" s="195">
        <v>0</v>
      </c>
      <c r="AL74" s="195">
        <v>0</v>
      </c>
      <c r="AM74" s="195">
        <v>0</v>
      </c>
    </row>
    <row r="75" spans="2:39" ht="12.75" hidden="1" customHeight="1" x14ac:dyDescent="0.2">
      <c r="B75" s="177" t="s">
        <v>268</v>
      </c>
      <c r="C75" s="195">
        <v>0</v>
      </c>
      <c r="D75" s="195">
        <v>0</v>
      </c>
      <c r="E75" s="195">
        <v>0</v>
      </c>
      <c r="F75" s="195">
        <v>0</v>
      </c>
      <c r="G75" s="195">
        <v>0</v>
      </c>
      <c r="H75" s="195">
        <v>0</v>
      </c>
      <c r="I75" s="195">
        <v>0</v>
      </c>
      <c r="J75" s="195">
        <v>0</v>
      </c>
      <c r="K75" s="195">
        <f>SUM(I75+J75)</f>
        <v>0</v>
      </c>
      <c r="L75" s="195">
        <v>0</v>
      </c>
      <c r="M75" s="195">
        <f>SUM(K75+L75)</f>
        <v>0</v>
      </c>
      <c r="N75" s="195">
        <v>0</v>
      </c>
      <c r="O75" s="195">
        <f t="shared" si="24"/>
        <v>0</v>
      </c>
      <c r="P75" s="195">
        <v>0</v>
      </c>
      <c r="Q75" s="195">
        <f>SUM(O75+P75)</f>
        <v>0</v>
      </c>
      <c r="R75" s="195">
        <v>0</v>
      </c>
      <c r="S75" s="195">
        <f>SUM(Q75+R75)</f>
        <v>0</v>
      </c>
      <c r="T75" s="195">
        <v>0</v>
      </c>
      <c r="U75" s="195">
        <f>SUM(S75+T75)</f>
        <v>0</v>
      </c>
      <c r="V75" s="195">
        <v>0</v>
      </c>
      <c r="W75" s="195">
        <f>SUM(U75+V75)</f>
        <v>0</v>
      </c>
      <c r="X75" s="195">
        <v>0</v>
      </c>
      <c r="Y75" s="195">
        <v>0</v>
      </c>
      <c r="Z75" s="195">
        <f>SUM(W75+X75+Y75)</f>
        <v>0</v>
      </c>
      <c r="AA75" s="195">
        <v>0</v>
      </c>
      <c r="AB75" s="195">
        <f>SUM(Z75+AA75)</f>
        <v>0</v>
      </c>
      <c r="AC75" s="195">
        <v>0</v>
      </c>
      <c r="AD75" s="195">
        <f>SUM(AB75+AC75)</f>
        <v>0</v>
      </c>
      <c r="AE75" s="195">
        <v>0</v>
      </c>
      <c r="AF75" s="195">
        <f>SUM(AD75+AE75)</f>
        <v>0</v>
      </c>
      <c r="AG75" s="195">
        <v>0</v>
      </c>
      <c r="AH75" s="195">
        <f>SUM(AF75+AG75)</f>
        <v>0</v>
      </c>
      <c r="AI75" s="195">
        <v>0</v>
      </c>
      <c r="AJ75" s="195">
        <f>SUM(AH75+AI75)</f>
        <v>0</v>
      </c>
      <c r="AK75" s="195">
        <f>SUM(AB75*5/100+AB75)</f>
        <v>0</v>
      </c>
      <c r="AL75" s="195">
        <f>SUM(AK75*2.3/100+AK75)</f>
        <v>0</v>
      </c>
      <c r="AM75" s="195">
        <f>SUM(AL75*2.3/100+AL75)</f>
        <v>0</v>
      </c>
    </row>
    <row r="76" spans="2:39" ht="20.25" customHeight="1" x14ac:dyDescent="0.2">
      <c r="B76" s="274" t="s">
        <v>269</v>
      </c>
      <c r="C76" s="203">
        <f t="shared" ref="C76:AM76" si="54">SUM(C77)</f>
        <v>700</v>
      </c>
      <c r="D76" s="203">
        <f t="shared" si="54"/>
        <v>0</v>
      </c>
      <c r="E76" s="203">
        <f t="shared" si="54"/>
        <v>-15</v>
      </c>
      <c r="F76" s="203">
        <f t="shared" si="54"/>
        <v>0</v>
      </c>
      <c r="G76" s="203">
        <f t="shared" si="54"/>
        <v>0</v>
      </c>
      <c r="H76" s="203">
        <f t="shared" si="54"/>
        <v>0</v>
      </c>
      <c r="I76" s="203">
        <f t="shared" si="54"/>
        <v>700</v>
      </c>
      <c r="J76" s="203">
        <f t="shared" si="54"/>
        <v>0</v>
      </c>
      <c r="K76" s="203">
        <f t="shared" si="54"/>
        <v>700</v>
      </c>
      <c r="L76" s="203">
        <f t="shared" si="54"/>
        <v>0</v>
      </c>
      <c r="M76" s="203">
        <f t="shared" si="54"/>
        <v>700</v>
      </c>
      <c r="N76" s="203">
        <f t="shared" si="54"/>
        <v>0</v>
      </c>
      <c r="O76" s="203">
        <f t="shared" si="54"/>
        <v>700</v>
      </c>
      <c r="P76" s="203">
        <f t="shared" si="54"/>
        <v>-700</v>
      </c>
      <c r="Q76" s="203">
        <f t="shared" si="54"/>
        <v>0</v>
      </c>
      <c r="R76" s="203">
        <f t="shared" si="54"/>
        <v>0</v>
      </c>
      <c r="S76" s="203">
        <f t="shared" si="54"/>
        <v>0</v>
      </c>
      <c r="T76" s="203">
        <f t="shared" si="54"/>
        <v>0</v>
      </c>
      <c r="U76" s="203">
        <f t="shared" si="54"/>
        <v>0</v>
      </c>
      <c r="V76" s="203">
        <f t="shared" si="54"/>
        <v>0</v>
      </c>
      <c r="W76" s="203">
        <f t="shared" si="54"/>
        <v>0</v>
      </c>
      <c r="X76" s="203">
        <f t="shared" si="54"/>
        <v>0</v>
      </c>
      <c r="Y76" s="203">
        <f t="shared" si="54"/>
        <v>0</v>
      </c>
      <c r="Z76" s="203">
        <f t="shared" si="54"/>
        <v>0</v>
      </c>
      <c r="AA76" s="203">
        <f t="shared" si="54"/>
        <v>0</v>
      </c>
      <c r="AB76" s="203">
        <f t="shared" si="54"/>
        <v>0</v>
      </c>
      <c r="AC76" s="203">
        <f t="shared" si="54"/>
        <v>0</v>
      </c>
      <c r="AD76" s="203">
        <f t="shared" si="54"/>
        <v>0</v>
      </c>
      <c r="AE76" s="203">
        <f t="shared" si="54"/>
        <v>0</v>
      </c>
      <c r="AF76" s="203">
        <f t="shared" si="54"/>
        <v>0</v>
      </c>
      <c r="AG76" s="203">
        <f t="shared" si="54"/>
        <v>0</v>
      </c>
      <c r="AH76" s="203">
        <f t="shared" si="54"/>
        <v>0</v>
      </c>
      <c r="AI76" s="203">
        <f t="shared" si="54"/>
        <v>0</v>
      </c>
      <c r="AJ76" s="203">
        <f t="shared" si="54"/>
        <v>0</v>
      </c>
      <c r="AK76" s="203">
        <f t="shared" si="54"/>
        <v>0</v>
      </c>
      <c r="AL76" s="203">
        <f t="shared" si="54"/>
        <v>0</v>
      </c>
      <c r="AM76" s="203">
        <f t="shared" si="54"/>
        <v>0</v>
      </c>
    </row>
    <row r="77" spans="2:39" ht="20.25" customHeight="1" x14ac:dyDescent="0.2">
      <c r="B77" s="249" t="s">
        <v>193</v>
      </c>
      <c r="C77" s="205">
        <f>SUM(C78+C79)</f>
        <v>700</v>
      </c>
      <c r="D77" s="205">
        <f t="shared" ref="D77:AM77" si="55">SUM(D78+D79)</f>
        <v>0</v>
      </c>
      <c r="E77" s="205">
        <f t="shared" si="55"/>
        <v>-15</v>
      </c>
      <c r="F77" s="205">
        <f t="shared" si="55"/>
        <v>0</v>
      </c>
      <c r="G77" s="205">
        <f t="shared" si="55"/>
        <v>0</v>
      </c>
      <c r="H77" s="205">
        <f t="shared" si="55"/>
        <v>0</v>
      </c>
      <c r="I77" s="205">
        <f t="shared" si="55"/>
        <v>700</v>
      </c>
      <c r="J77" s="205">
        <f t="shared" si="55"/>
        <v>0</v>
      </c>
      <c r="K77" s="205">
        <f t="shared" si="55"/>
        <v>700</v>
      </c>
      <c r="L77" s="205">
        <f t="shared" si="55"/>
        <v>0</v>
      </c>
      <c r="M77" s="205">
        <f t="shared" si="55"/>
        <v>700</v>
      </c>
      <c r="N77" s="205">
        <f t="shared" si="55"/>
        <v>0</v>
      </c>
      <c r="O77" s="205">
        <f t="shared" si="55"/>
        <v>700</v>
      </c>
      <c r="P77" s="205">
        <f t="shared" si="55"/>
        <v>-700</v>
      </c>
      <c r="Q77" s="205">
        <f t="shared" si="55"/>
        <v>0</v>
      </c>
      <c r="R77" s="205">
        <f t="shared" si="55"/>
        <v>0</v>
      </c>
      <c r="S77" s="205">
        <f t="shared" si="55"/>
        <v>0</v>
      </c>
      <c r="T77" s="205">
        <f t="shared" si="55"/>
        <v>0</v>
      </c>
      <c r="U77" s="205">
        <f t="shared" si="55"/>
        <v>0</v>
      </c>
      <c r="V77" s="205">
        <f t="shared" si="55"/>
        <v>0</v>
      </c>
      <c r="W77" s="205">
        <f t="shared" si="55"/>
        <v>0</v>
      </c>
      <c r="X77" s="205">
        <f t="shared" si="55"/>
        <v>0</v>
      </c>
      <c r="Y77" s="205">
        <f t="shared" si="55"/>
        <v>0</v>
      </c>
      <c r="Z77" s="205">
        <f t="shared" si="55"/>
        <v>0</v>
      </c>
      <c r="AA77" s="205">
        <f t="shared" si="55"/>
        <v>0</v>
      </c>
      <c r="AB77" s="205">
        <f t="shared" si="55"/>
        <v>0</v>
      </c>
      <c r="AC77" s="205">
        <f t="shared" si="55"/>
        <v>0</v>
      </c>
      <c r="AD77" s="205">
        <f t="shared" si="55"/>
        <v>0</v>
      </c>
      <c r="AE77" s="205">
        <f t="shared" si="55"/>
        <v>0</v>
      </c>
      <c r="AF77" s="205">
        <f t="shared" si="55"/>
        <v>0</v>
      </c>
      <c r="AG77" s="205">
        <f t="shared" si="55"/>
        <v>0</v>
      </c>
      <c r="AH77" s="205">
        <f t="shared" si="55"/>
        <v>0</v>
      </c>
      <c r="AI77" s="205">
        <f t="shared" si="55"/>
        <v>0</v>
      </c>
      <c r="AJ77" s="205">
        <f t="shared" si="55"/>
        <v>0</v>
      </c>
      <c r="AK77" s="205">
        <f t="shared" si="55"/>
        <v>0</v>
      </c>
      <c r="AL77" s="205">
        <f t="shared" si="55"/>
        <v>0</v>
      </c>
      <c r="AM77" s="205">
        <f t="shared" si="55"/>
        <v>0</v>
      </c>
    </row>
    <row r="78" spans="2:39" ht="20.25" customHeight="1" x14ac:dyDescent="0.2">
      <c r="B78" s="280" t="s">
        <v>270</v>
      </c>
      <c r="C78" s="195">
        <v>700</v>
      </c>
      <c r="D78" s="195">
        <v>0</v>
      </c>
      <c r="E78" s="195">
        <v>0</v>
      </c>
      <c r="F78" s="195">
        <v>0</v>
      </c>
      <c r="G78" s="195">
        <v>0</v>
      </c>
      <c r="H78" s="195">
        <v>0</v>
      </c>
      <c r="I78" s="195">
        <v>700</v>
      </c>
      <c r="J78" s="195">
        <v>0</v>
      </c>
      <c r="K78" s="195">
        <f>SUM(I78+J78)</f>
        <v>700</v>
      </c>
      <c r="L78" s="195">
        <v>0</v>
      </c>
      <c r="M78" s="195">
        <f>SUM(K78+L78)</f>
        <v>700</v>
      </c>
      <c r="N78" s="195">
        <v>0</v>
      </c>
      <c r="O78" s="195">
        <f t="shared" si="24"/>
        <v>700</v>
      </c>
      <c r="P78" s="195">
        <v>-700</v>
      </c>
      <c r="Q78" s="195">
        <f>SUM(O78+P78)</f>
        <v>0</v>
      </c>
      <c r="R78" s="195">
        <v>0</v>
      </c>
      <c r="S78" s="195">
        <f>SUM(Q78+R78)</f>
        <v>0</v>
      </c>
      <c r="T78" s="195">
        <v>0</v>
      </c>
      <c r="U78" s="195">
        <f>SUM(S78+T78)</f>
        <v>0</v>
      </c>
      <c r="V78" s="195">
        <v>0</v>
      </c>
      <c r="W78" s="195">
        <f>SUM(U78+V78)</f>
        <v>0</v>
      </c>
      <c r="X78" s="195">
        <v>0</v>
      </c>
      <c r="Y78" s="195">
        <v>0</v>
      </c>
      <c r="Z78" s="195">
        <f>SUM(W78+X78+Y78)</f>
        <v>0</v>
      </c>
      <c r="AA78" s="195">
        <v>0</v>
      </c>
      <c r="AB78" s="195">
        <f>SUM(Z78+AA78)</f>
        <v>0</v>
      </c>
      <c r="AC78" s="195">
        <v>0</v>
      </c>
      <c r="AD78" s="195">
        <f>SUM(AB78+AC78)</f>
        <v>0</v>
      </c>
      <c r="AE78" s="195">
        <v>0</v>
      </c>
      <c r="AF78" s="195">
        <f>SUM(AD78+AE78)</f>
        <v>0</v>
      </c>
      <c r="AG78" s="195">
        <v>0</v>
      </c>
      <c r="AH78" s="195">
        <f>SUM(AF78+AG78)</f>
        <v>0</v>
      </c>
      <c r="AI78" s="195">
        <v>0</v>
      </c>
      <c r="AJ78" s="195">
        <f>SUM(AH78+AI78)</f>
        <v>0</v>
      </c>
      <c r="AK78" s="195">
        <v>0</v>
      </c>
      <c r="AL78" s="195">
        <v>0</v>
      </c>
      <c r="AM78" s="195">
        <v>0</v>
      </c>
    </row>
    <row r="79" spans="2:39" ht="22.5" customHeight="1" x14ac:dyDescent="0.2">
      <c r="B79" s="280" t="s">
        <v>96</v>
      </c>
      <c r="C79" s="195">
        <v>0</v>
      </c>
      <c r="D79" s="195">
        <v>0</v>
      </c>
      <c r="E79" s="195">
        <v>-15</v>
      </c>
      <c r="F79" s="195">
        <v>0</v>
      </c>
      <c r="G79" s="195">
        <v>0</v>
      </c>
      <c r="H79" s="195">
        <v>0</v>
      </c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>
        <v>0</v>
      </c>
      <c r="AL79" s="195">
        <v>0</v>
      </c>
      <c r="AM79" s="195">
        <v>0</v>
      </c>
    </row>
    <row r="80" spans="2:39" ht="20.25" customHeight="1" x14ac:dyDescent="0.2">
      <c r="B80" s="247" t="s">
        <v>271</v>
      </c>
      <c r="C80" s="203">
        <f t="shared" ref="C80:L81" si="56">SUM(C81)</f>
        <v>10</v>
      </c>
      <c r="D80" s="203">
        <f t="shared" si="56"/>
        <v>10</v>
      </c>
      <c r="E80" s="203">
        <f t="shared" si="56"/>
        <v>10</v>
      </c>
      <c r="F80" s="203">
        <f t="shared" si="56"/>
        <v>10</v>
      </c>
      <c r="G80" s="203">
        <f t="shared" si="56"/>
        <v>10</v>
      </c>
      <c r="H80" s="203">
        <f t="shared" si="56"/>
        <v>0</v>
      </c>
      <c r="I80" s="203">
        <f t="shared" si="56"/>
        <v>10</v>
      </c>
      <c r="J80" s="203">
        <f t="shared" si="56"/>
        <v>0</v>
      </c>
      <c r="K80" s="203">
        <f t="shared" ref="K80:T81" si="57">SUM(K81)</f>
        <v>10</v>
      </c>
      <c r="L80" s="203">
        <f t="shared" si="56"/>
        <v>0</v>
      </c>
      <c r="M80" s="203">
        <f t="shared" si="57"/>
        <v>10</v>
      </c>
      <c r="N80" s="203">
        <f t="shared" si="57"/>
        <v>0</v>
      </c>
      <c r="O80" s="203">
        <f t="shared" si="57"/>
        <v>10</v>
      </c>
      <c r="P80" s="203">
        <f t="shared" si="57"/>
        <v>0</v>
      </c>
      <c r="Q80" s="203">
        <f t="shared" si="57"/>
        <v>10</v>
      </c>
      <c r="R80" s="203">
        <f t="shared" si="57"/>
        <v>0</v>
      </c>
      <c r="S80" s="203">
        <f t="shared" si="57"/>
        <v>10</v>
      </c>
      <c r="T80" s="203">
        <f t="shared" si="57"/>
        <v>0</v>
      </c>
      <c r="U80" s="203">
        <f t="shared" ref="U80:AM81" si="58">SUM(U81)</f>
        <v>10</v>
      </c>
      <c r="V80" s="203">
        <f t="shared" si="58"/>
        <v>0</v>
      </c>
      <c r="W80" s="203">
        <f t="shared" si="58"/>
        <v>10</v>
      </c>
      <c r="X80" s="203">
        <f t="shared" si="58"/>
        <v>0</v>
      </c>
      <c r="Y80" s="203">
        <f t="shared" si="58"/>
        <v>0</v>
      </c>
      <c r="Z80" s="203">
        <f t="shared" si="58"/>
        <v>10</v>
      </c>
      <c r="AA80" s="203">
        <f t="shared" si="58"/>
        <v>0</v>
      </c>
      <c r="AB80" s="203">
        <f t="shared" si="58"/>
        <v>10</v>
      </c>
      <c r="AC80" s="203">
        <f t="shared" si="58"/>
        <v>0</v>
      </c>
      <c r="AD80" s="203">
        <f t="shared" si="58"/>
        <v>10</v>
      </c>
      <c r="AE80" s="203">
        <f t="shared" si="58"/>
        <v>0</v>
      </c>
      <c r="AF80" s="203">
        <f t="shared" si="58"/>
        <v>10</v>
      </c>
      <c r="AG80" s="203">
        <f t="shared" si="58"/>
        <v>0</v>
      </c>
      <c r="AH80" s="203">
        <f t="shared" si="58"/>
        <v>10</v>
      </c>
      <c r="AI80" s="203">
        <f t="shared" si="58"/>
        <v>0</v>
      </c>
      <c r="AJ80" s="203">
        <f t="shared" si="58"/>
        <v>10</v>
      </c>
      <c r="AK80" s="203">
        <f t="shared" si="58"/>
        <v>0</v>
      </c>
      <c r="AL80" s="203">
        <f t="shared" si="58"/>
        <v>0</v>
      </c>
      <c r="AM80" s="203">
        <f t="shared" si="58"/>
        <v>0</v>
      </c>
    </row>
    <row r="81" spans="2:39" ht="22.5" customHeight="1" x14ac:dyDescent="0.2">
      <c r="B81" s="249" t="s">
        <v>193</v>
      </c>
      <c r="C81" s="205">
        <f t="shared" si="56"/>
        <v>10</v>
      </c>
      <c r="D81" s="205">
        <f t="shared" si="56"/>
        <v>10</v>
      </c>
      <c r="E81" s="205">
        <f t="shared" si="56"/>
        <v>10</v>
      </c>
      <c r="F81" s="205">
        <f t="shared" si="56"/>
        <v>10</v>
      </c>
      <c r="G81" s="205">
        <f t="shared" si="56"/>
        <v>10</v>
      </c>
      <c r="H81" s="205">
        <f t="shared" si="56"/>
        <v>0</v>
      </c>
      <c r="I81" s="205">
        <f t="shared" si="56"/>
        <v>10</v>
      </c>
      <c r="J81" s="205">
        <f t="shared" si="56"/>
        <v>0</v>
      </c>
      <c r="K81" s="205">
        <f t="shared" si="57"/>
        <v>10</v>
      </c>
      <c r="L81" s="205">
        <f t="shared" si="56"/>
        <v>0</v>
      </c>
      <c r="M81" s="205">
        <f t="shared" si="57"/>
        <v>10</v>
      </c>
      <c r="N81" s="205">
        <f t="shared" si="57"/>
        <v>0</v>
      </c>
      <c r="O81" s="205">
        <f t="shared" si="57"/>
        <v>10</v>
      </c>
      <c r="P81" s="205">
        <f t="shared" si="57"/>
        <v>0</v>
      </c>
      <c r="Q81" s="205">
        <f t="shared" si="57"/>
        <v>10</v>
      </c>
      <c r="R81" s="205">
        <f t="shared" si="57"/>
        <v>0</v>
      </c>
      <c r="S81" s="205">
        <f t="shared" si="57"/>
        <v>10</v>
      </c>
      <c r="T81" s="205">
        <f t="shared" si="57"/>
        <v>0</v>
      </c>
      <c r="U81" s="205">
        <f t="shared" si="58"/>
        <v>10</v>
      </c>
      <c r="V81" s="205">
        <f t="shared" si="58"/>
        <v>0</v>
      </c>
      <c r="W81" s="205">
        <f t="shared" si="58"/>
        <v>10</v>
      </c>
      <c r="X81" s="205">
        <f t="shared" si="58"/>
        <v>0</v>
      </c>
      <c r="Y81" s="205">
        <f t="shared" si="58"/>
        <v>0</v>
      </c>
      <c r="Z81" s="205">
        <f t="shared" si="58"/>
        <v>10</v>
      </c>
      <c r="AA81" s="205">
        <f t="shared" si="58"/>
        <v>0</v>
      </c>
      <c r="AB81" s="205">
        <f t="shared" si="58"/>
        <v>10</v>
      </c>
      <c r="AC81" s="205">
        <f t="shared" si="58"/>
        <v>0</v>
      </c>
      <c r="AD81" s="205">
        <f t="shared" si="58"/>
        <v>10</v>
      </c>
      <c r="AE81" s="205">
        <f t="shared" si="58"/>
        <v>0</v>
      </c>
      <c r="AF81" s="205">
        <f t="shared" si="58"/>
        <v>10</v>
      </c>
      <c r="AG81" s="205">
        <f t="shared" si="58"/>
        <v>0</v>
      </c>
      <c r="AH81" s="205">
        <f t="shared" si="58"/>
        <v>10</v>
      </c>
      <c r="AI81" s="205">
        <f t="shared" si="58"/>
        <v>0</v>
      </c>
      <c r="AJ81" s="205">
        <f t="shared" si="58"/>
        <v>10</v>
      </c>
      <c r="AK81" s="205">
        <f t="shared" si="58"/>
        <v>0</v>
      </c>
      <c r="AL81" s="205">
        <f t="shared" si="58"/>
        <v>0</v>
      </c>
      <c r="AM81" s="205">
        <f t="shared" si="58"/>
        <v>0</v>
      </c>
    </row>
    <row r="82" spans="2:39" ht="22.5" customHeight="1" x14ac:dyDescent="0.2">
      <c r="B82" s="178" t="s">
        <v>259</v>
      </c>
      <c r="C82" s="195">
        <v>10</v>
      </c>
      <c r="D82" s="201">
        <v>10</v>
      </c>
      <c r="E82" s="195">
        <v>10</v>
      </c>
      <c r="F82" s="195">
        <v>10</v>
      </c>
      <c r="G82" s="195">
        <v>10</v>
      </c>
      <c r="H82" s="195">
        <v>0</v>
      </c>
      <c r="I82" s="195">
        <v>10</v>
      </c>
      <c r="J82" s="195">
        <v>0</v>
      </c>
      <c r="K82" s="195">
        <f>SUM(I82+J82)</f>
        <v>10</v>
      </c>
      <c r="L82" s="195">
        <v>0</v>
      </c>
      <c r="M82" s="195">
        <f>SUM(K82+L82)</f>
        <v>10</v>
      </c>
      <c r="N82" s="195">
        <v>0</v>
      </c>
      <c r="O82" s="195">
        <f t="shared" si="24"/>
        <v>10</v>
      </c>
      <c r="P82" s="195">
        <v>0</v>
      </c>
      <c r="Q82" s="195">
        <f>SUM(O82+P82)</f>
        <v>10</v>
      </c>
      <c r="R82" s="195">
        <v>0</v>
      </c>
      <c r="S82" s="195">
        <f>SUM(Q82+R82)</f>
        <v>10</v>
      </c>
      <c r="T82" s="195">
        <v>0</v>
      </c>
      <c r="U82" s="195">
        <f>SUM(S82+T82)</f>
        <v>10</v>
      </c>
      <c r="V82" s="195">
        <v>0</v>
      </c>
      <c r="W82" s="195">
        <f>SUM(U82+V82)</f>
        <v>10</v>
      </c>
      <c r="X82" s="195">
        <v>0</v>
      </c>
      <c r="Y82" s="195">
        <v>0</v>
      </c>
      <c r="Z82" s="195">
        <f>SUM(W82+X82+Y82)</f>
        <v>10</v>
      </c>
      <c r="AA82" s="195">
        <v>0</v>
      </c>
      <c r="AB82" s="195">
        <f>SUM(Z82+AA82)</f>
        <v>10</v>
      </c>
      <c r="AC82" s="195">
        <v>0</v>
      </c>
      <c r="AD82" s="195">
        <f>SUM(AB82+AC82)</f>
        <v>10</v>
      </c>
      <c r="AE82" s="195">
        <v>0</v>
      </c>
      <c r="AF82" s="195">
        <f>SUM(AD82+AE82)</f>
        <v>10</v>
      </c>
      <c r="AG82" s="195">
        <v>0</v>
      </c>
      <c r="AH82" s="195">
        <f>SUM(AF82+AG82)</f>
        <v>10</v>
      </c>
      <c r="AI82" s="195">
        <v>0</v>
      </c>
      <c r="AJ82" s="195">
        <f>SUM(AH82+AI82)</f>
        <v>10</v>
      </c>
      <c r="AK82" s="195">
        <v>0</v>
      </c>
      <c r="AL82" s="195">
        <v>0</v>
      </c>
      <c r="AM82" s="195">
        <v>0</v>
      </c>
    </row>
    <row r="83" spans="2:39" ht="22.5" customHeight="1" x14ac:dyDescent="0.2">
      <c r="B83" s="247" t="s">
        <v>272</v>
      </c>
      <c r="C83" s="203">
        <f t="shared" ref="C83:R87" si="59">SUM(C84)</f>
        <v>10</v>
      </c>
      <c r="D83" s="203">
        <f t="shared" si="59"/>
        <v>10</v>
      </c>
      <c r="E83" s="203">
        <f t="shared" si="59"/>
        <v>10</v>
      </c>
      <c r="F83" s="203">
        <f t="shared" si="59"/>
        <v>0</v>
      </c>
      <c r="G83" s="203">
        <f t="shared" si="59"/>
        <v>0</v>
      </c>
      <c r="H83" s="203">
        <f t="shared" si="59"/>
        <v>0</v>
      </c>
      <c r="I83" s="203">
        <f t="shared" si="59"/>
        <v>10</v>
      </c>
      <c r="J83" s="203">
        <f t="shared" si="59"/>
        <v>0</v>
      </c>
      <c r="K83" s="203">
        <f t="shared" si="59"/>
        <v>10</v>
      </c>
      <c r="L83" s="203">
        <f t="shared" si="59"/>
        <v>0</v>
      </c>
      <c r="M83" s="203">
        <f t="shared" si="59"/>
        <v>10</v>
      </c>
      <c r="N83" s="203">
        <f t="shared" si="59"/>
        <v>0</v>
      </c>
      <c r="O83" s="203">
        <f t="shared" si="59"/>
        <v>10</v>
      </c>
      <c r="P83" s="203">
        <f t="shared" si="59"/>
        <v>0</v>
      </c>
      <c r="Q83" s="203">
        <f t="shared" si="59"/>
        <v>10</v>
      </c>
      <c r="R83" s="203">
        <f t="shared" si="59"/>
        <v>0</v>
      </c>
      <c r="S83" s="203">
        <f t="shared" ref="S83:AI87" si="60">SUM(S84)</f>
        <v>10</v>
      </c>
      <c r="T83" s="203">
        <f t="shared" si="60"/>
        <v>0</v>
      </c>
      <c r="U83" s="203">
        <f t="shared" si="60"/>
        <v>10</v>
      </c>
      <c r="V83" s="203">
        <f t="shared" si="60"/>
        <v>0</v>
      </c>
      <c r="W83" s="203">
        <f t="shared" si="60"/>
        <v>10</v>
      </c>
      <c r="X83" s="203">
        <f t="shared" si="60"/>
        <v>0</v>
      </c>
      <c r="Y83" s="203">
        <f t="shared" si="60"/>
        <v>0</v>
      </c>
      <c r="Z83" s="203">
        <f t="shared" si="60"/>
        <v>10</v>
      </c>
      <c r="AA83" s="203">
        <f t="shared" si="60"/>
        <v>0</v>
      </c>
      <c r="AB83" s="203">
        <f t="shared" si="60"/>
        <v>10</v>
      </c>
      <c r="AC83" s="203">
        <f t="shared" si="60"/>
        <v>0</v>
      </c>
      <c r="AD83" s="203">
        <f t="shared" si="60"/>
        <v>10</v>
      </c>
      <c r="AE83" s="203">
        <f t="shared" si="60"/>
        <v>0</v>
      </c>
      <c r="AF83" s="203">
        <f t="shared" si="60"/>
        <v>10</v>
      </c>
      <c r="AG83" s="203">
        <f t="shared" si="60"/>
        <v>0</v>
      </c>
      <c r="AH83" s="203">
        <f>SUM(AH84)</f>
        <v>10</v>
      </c>
      <c r="AI83" s="203">
        <f t="shared" si="60"/>
        <v>0</v>
      </c>
      <c r="AJ83" s="203">
        <f>SUM(AJ84)</f>
        <v>10</v>
      </c>
      <c r="AK83" s="203">
        <f t="shared" ref="AK83:AM87" si="61">SUM(AK84)</f>
        <v>0</v>
      </c>
      <c r="AL83" s="203">
        <f t="shared" si="61"/>
        <v>0</v>
      </c>
      <c r="AM83" s="203">
        <f t="shared" si="61"/>
        <v>0</v>
      </c>
    </row>
    <row r="84" spans="2:39" ht="22.5" customHeight="1" x14ac:dyDescent="0.2">
      <c r="B84" s="249" t="s">
        <v>193</v>
      </c>
      <c r="C84" s="205">
        <f t="shared" si="59"/>
        <v>10</v>
      </c>
      <c r="D84" s="205">
        <f t="shared" si="59"/>
        <v>10</v>
      </c>
      <c r="E84" s="205">
        <f t="shared" si="59"/>
        <v>10</v>
      </c>
      <c r="F84" s="205">
        <f t="shared" si="59"/>
        <v>0</v>
      </c>
      <c r="G84" s="205">
        <f t="shared" si="59"/>
        <v>0</v>
      </c>
      <c r="H84" s="205">
        <f t="shared" si="59"/>
        <v>0</v>
      </c>
      <c r="I84" s="205">
        <f t="shared" si="59"/>
        <v>10</v>
      </c>
      <c r="J84" s="205">
        <f t="shared" si="59"/>
        <v>0</v>
      </c>
      <c r="K84" s="205">
        <f t="shared" si="59"/>
        <v>10</v>
      </c>
      <c r="L84" s="205">
        <f t="shared" si="59"/>
        <v>0</v>
      </c>
      <c r="M84" s="205">
        <f t="shared" si="59"/>
        <v>10</v>
      </c>
      <c r="N84" s="205">
        <f t="shared" si="59"/>
        <v>0</v>
      </c>
      <c r="O84" s="205">
        <f t="shared" si="59"/>
        <v>10</v>
      </c>
      <c r="P84" s="205">
        <f t="shared" si="59"/>
        <v>0</v>
      </c>
      <c r="Q84" s="205">
        <f t="shared" si="59"/>
        <v>10</v>
      </c>
      <c r="R84" s="205">
        <f t="shared" si="59"/>
        <v>0</v>
      </c>
      <c r="S84" s="205">
        <f t="shared" si="60"/>
        <v>10</v>
      </c>
      <c r="T84" s="205">
        <f t="shared" si="60"/>
        <v>0</v>
      </c>
      <c r="U84" s="205">
        <f t="shared" si="60"/>
        <v>10</v>
      </c>
      <c r="V84" s="205">
        <f t="shared" si="60"/>
        <v>0</v>
      </c>
      <c r="W84" s="205">
        <f t="shared" si="60"/>
        <v>10</v>
      </c>
      <c r="X84" s="205">
        <f t="shared" si="60"/>
        <v>0</v>
      </c>
      <c r="Y84" s="205">
        <f t="shared" si="60"/>
        <v>0</v>
      </c>
      <c r="Z84" s="205">
        <f t="shared" si="60"/>
        <v>10</v>
      </c>
      <c r="AA84" s="205">
        <f t="shared" si="60"/>
        <v>0</v>
      </c>
      <c r="AB84" s="205">
        <f t="shared" si="60"/>
        <v>10</v>
      </c>
      <c r="AC84" s="205">
        <f t="shared" si="60"/>
        <v>0</v>
      </c>
      <c r="AD84" s="205">
        <f t="shared" si="60"/>
        <v>10</v>
      </c>
      <c r="AE84" s="205">
        <f t="shared" si="60"/>
        <v>0</v>
      </c>
      <c r="AF84" s="205">
        <f t="shared" si="60"/>
        <v>10</v>
      </c>
      <c r="AG84" s="205">
        <f t="shared" si="60"/>
        <v>0</v>
      </c>
      <c r="AH84" s="205">
        <f>SUM(AH85)</f>
        <v>10</v>
      </c>
      <c r="AI84" s="205">
        <f>SUM(AI85)</f>
        <v>0</v>
      </c>
      <c r="AJ84" s="205">
        <f>SUM(AJ85)</f>
        <v>10</v>
      </c>
      <c r="AK84" s="205">
        <f t="shared" si="61"/>
        <v>0</v>
      </c>
      <c r="AL84" s="205">
        <f t="shared" si="61"/>
        <v>0</v>
      </c>
      <c r="AM84" s="205">
        <f t="shared" si="61"/>
        <v>0</v>
      </c>
    </row>
    <row r="85" spans="2:39" ht="22.5" customHeight="1" x14ac:dyDescent="0.2">
      <c r="B85" s="178" t="s">
        <v>259</v>
      </c>
      <c r="C85" s="195">
        <v>10</v>
      </c>
      <c r="D85" s="201">
        <v>10</v>
      </c>
      <c r="E85" s="195">
        <v>10</v>
      </c>
      <c r="F85" s="195">
        <v>0</v>
      </c>
      <c r="G85" s="195">
        <v>0</v>
      </c>
      <c r="H85" s="195">
        <v>0</v>
      </c>
      <c r="I85" s="195">
        <v>10</v>
      </c>
      <c r="J85" s="195">
        <v>0</v>
      </c>
      <c r="K85" s="195">
        <f>SUM(I85+J85)</f>
        <v>10</v>
      </c>
      <c r="L85" s="195">
        <v>0</v>
      </c>
      <c r="M85" s="195">
        <f>SUM(K85+L85)</f>
        <v>10</v>
      </c>
      <c r="N85" s="195"/>
      <c r="O85" s="195">
        <f t="shared" si="24"/>
        <v>10</v>
      </c>
      <c r="P85" s="195">
        <v>0</v>
      </c>
      <c r="Q85" s="195">
        <f>SUM(O85+P85)</f>
        <v>10</v>
      </c>
      <c r="R85" s="195">
        <v>0</v>
      </c>
      <c r="S85" s="195">
        <f>SUM(Q85+R85)</f>
        <v>10</v>
      </c>
      <c r="T85" s="195"/>
      <c r="U85" s="195">
        <f>SUM(S85+T85)</f>
        <v>10</v>
      </c>
      <c r="V85" s="195">
        <v>0</v>
      </c>
      <c r="W85" s="195">
        <f>SUM(U85+V85)</f>
        <v>10</v>
      </c>
      <c r="X85" s="195">
        <v>0</v>
      </c>
      <c r="Y85" s="195">
        <v>0</v>
      </c>
      <c r="Z85" s="195">
        <f>SUM(W85+X85+Y85)</f>
        <v>10</v>
      </c>
      <c r="AA85" s="195">
        <v>0</v>
      </c>
      <c r="AB85" s="195">
        <f>SUM(Z85+AA85)</f>
        <v>10</v>
      </c>
      <c r="AC85" s="195">
        <v>0</v>
      </c>
      <c r="AD85" s="195">
        <f>SUM(AB85+AC85)</f>
        <v>10</v>
      </c>
      <c r="AE85" s="195">
        <v>0</v>
      </c>
      <c r="AF85" s="195">
        <f>SUM(AD85+AE85)</f>
        <v>10</v>
      </c>
      <c r="AG85" s="195">
        <v>0</v>
      </c>
      <c r="AH85" s="195">
        <f>SUM(AF85+AG85)</f>
        <v>10</v>
      </c>
      <c r="AI85" s="195">
        <v>0</v>
      </c>
      <c r="AJ85" s="195">
        <f>SUM(AH85+AI85)</f>
        <v>10</v>
      </c>
      <c r="AK85" s="195">
        <v>0</v>
      </c>
      <c r="AL85" s="195">
        <v>0</v>
      </c>
      <c r="AM85" s="195">
        <v>0</v>
      </c>
    </row>
    <row r="86" spans="2:39" ht="22.5" customHeight="1" x14ac:dyDescent="0.2">
      <c r="B86" s="247" t="s">
        <v>273</v>
      </c>
      <c r="C86" s="203">
        <f t="shared" si="59"/>
        <v>0</v>
      </c>
      <c r="D86" s="203">
        <f t="shared" si="59"/>
        <v>0</v>
      </c>
      <c r="E86" s="203">
        <f t="shared" si="59"/>
        <v>10</v>
      </c>
      <c r="F86" s="203">
        <f t="shared" si="59"/>
        <v>10</v>
      </c>
      <c r="G86" s="203">
        <f t="shared" si="59"/>
        <v>10</v>
      </c>
      <c r="H86" s="203">
        <f t="shared" si="59"/>
        <v>0</v>
      </c>
      <c r="I86" s="203">
        <f t="shared" si="59"/>
        <v>10</v>
      </c>
      <c r="J86" s="203">
        <f t="shared" si="59"/>
        <v>0</v>
      </c>
      <c r="K86" s="203">
        <f t="shared" si="59"/>
        <v>10</v>
      </c>
      <c r="L86" s="203">
        <f t="shared" si="59"/>
        <v>0</v>
      </c>
      <c r="M86" s="203">
        <f t="shared" si="59"/>
        <v>10</v>
      </c>
      <c r="N86" s="203">
        <f t="shared" si="59"/>
        <v>0</v>
      </c>
      <c r="O86" s="203">
        <f t="shared" si="59"/>
        <v>10</v>
      </c>
      <c r="P86" s="203">
        <f t="shared" si="59"/>
        <v>0</v>
      </c>
      <c r="Q86" s="203">
        <f t="shared" si="59"/>
        <v>10</v>
      </c>
      <c r="R86" s="203">
        <f t="shared" si="59"/>
        <v>0</v>
      </c>
      <c r="S86" s="203">
        <f t="shared" si="60"/>
        <v>10</v>
      </c>
      <c r="T86" s="203">
        <f t="shared" si="60"/>
        <v>0</v>
      </c>
      <c r="U86" s="203">
        <f t="shared" si="60"/>
        <v>10</v>
      </c>
      <c r="V86" s="203">
        <f t="shared" si="60"/>
        <v>0</v>
      </c>
      <c r="W86" s="203">
        <f t="shared" si="60"/>
        <v>10</v>
      </c>
      <c r="X86" s="203">
        <f t="shared" si="60"/>
        <v>0</v>
      </c>
      <c r="Y86" s="203">
        <f t="shared" si="60"/>
        <v>0</v>
      </c>
      <c r="Z86" s="203">
        <f t="shared" si="60"/>
        <v>10</v>
      </c>
      <c r="AA86" s="203">
        <f t="shared" si="60"/>
        <v>0</v>
      </c>
      <c r="AB86" s="203">
        <f t="shared" si="60"/>
        <v>10</v>
      </c>
      <c r="AC86" s="203">
        <f t="shared" si="60"/>
        <v>0</v>
      </c>
      <c r="AD86" s="203">
        <f t="shared" si="60"/>
        <v>10</v>
      </c>
      <c r="AE86" s="203">
        <f t="shared" si="60"/>
        <v>0</v>
      </c>
      <c r="AF86" s="203">
        <f t="shared" si="60"/>
        <v>10</v>
      </c>
      <c r="AG86" s="203">
        <f t="shared" si="60"/>
        <v>0</v>
      </c>
      <c r="AH86" s="203">
        <f>SUM(AH87)</f>
        <v>10</v>
      </c>
      <c r="AI86" s="203">
        <f t="shared" si="60"/>
        <v>0</v>
      </c>
      <c r="AJ86" s="203">
        <f>SUM(AJ87)</f>
        <v>10</v>
      </c>
      <c r="AK86" s="203">
        <f t="shared" si="61"/>
        <v>0</v>
      </c>
      <c r="AL86" s="203">
        <f t="shared" si="61"/>
        <v>0</v>
      </c>
      <c r="AM86" s="203">
        <f t="shared" si="61"/>
        <v>0</v>
      </c>
    </row>
    <row r="87" spans="2:39" ht="22.5" customHeight="1" x14ac:dyDescent="0.2">
      <c r="B87" s="249" t="s">
        <v>193</v>
      </c>
      <c r="C87" s="205">
        <f t="shared" si="59"/>
        <v>0</v>
      </c>
      <c r="D87" s="205">
        <f t="shared" si="59"/>
        <v>0</v>
      </c>
      <c r="E87" s="205">
        <f t="shared" si="59"/>
        <v>10</v>
      </c>
      <c r="F87" s="205">
        <f t="shared" si="59"/>
        <v>10</v>
      </c>
      <c r="G87" s="205">
        <f t="shared" si="59"/>
        <v>10</v>
      </c>
      <c r="H87" s="205">
        <f t="shared" si="59"/>
        <v>0</v>
      </c>
      <c r="I87" s="205">
        <f t="shared" si="59"/>
        <v>10</v>
      </c>
      <c r="J87" s="205">
        <f t="shared" si="59"/>
        <v>0</v>
      </c>
      <c r="K87" s="205">
        <f t="shared" si="59"/>
        <v>10</v>
      </c>
      <c r="L87" s="205">
        <f t="shared" si="59"/>
        <v>0</v>
      </c>
      <c r="M87" s="205">
        <f t="shared" si="59"/>
        <v>10</v>
      </c>
      <c r="N87" s="205">
        <f t="shared" si="59"/>
        <v>0</v>
      </c>
      <c r="O87" s="205">
        <f t="shared" si="59"/>
        <v>10</v>
      </c>
      <c r="P87" s="205">
        <f t="shared" si="59"/>
        <v>0</v>
      </c>
      <c r="Q87" s="205">
        <f t="shared" si="59"/>
        <v>10</v>
      </c>
      <c r="R87" s="205">
        <f t="shared" si="59"/>
        <v>0</v>
      </c>
      <c r="S87" s="205">
        <f t="shared" si="60"/>
        <v>10</v>
      </c>
      <c r="T87" s="205">
        <f t="shared" si="60"/>
        <v>0</v>
      </c>
      <c r="U87" s="205">
        <f t="shared" si="60"/>
        <v>10</v>
      </c>
      <c r="V87" s="205">
        <f t="shared" si="60"/>
        <v>0</v>
      </c>
      <c r="W87" s="205">
        <f t="shared" si="60"/>
        <v>10</v>
      </c>
      <c r="X87" s="205">
        <f t="shared" si="60"/>
        <v>0</v>
      </c>
      <c r="Y87" s="205">
        <f t="shared" si="60"/>
        <v>0</v>
      </c>
      <c r="Z87" s="205">
        <f t="shared" si="60"/>
        <v>10</v>
      </c>
      <c r="AA87" s="205">
        <f t="shared" si="60"/>
        <v>0</v>
      </c>
      <c r="AB87" s="205">
        <f t="shared" si="60"/>
        <v>10</v>
      </c>
      <c r="AC87" s="205">
        <f t="shared" si="60"/>
        <v>0</v>
      </c>
      <c r="AD87" s="205">
        <f t="shared" si="60"/>
        <v>10</v>
      </c>
      <c r="AE87" s="205">
        <f t="shared" si="60"/>
        <v>0</v>
      </c>
      <c r="AF87" s="205">
        <f t="shared" si="60"/>
        <v>10</v>
      </c>
      <c r="AG87" s="205">
        <f t="shared" si="60"/>
        <v>0</v>
      </c>
      <c r="AH87" s="205">
        <f>SUM(AH88)</f>
        <v>10</v>
      </c>
      <c r="AI87" s="205">
        <f>SUM(AI88)</f>
        <v>0</v>
      </c>
      <c r="AJ87" s="205">
        <f>SUM(AJ88)</f>
        <v>10</v>
      </c>
      <c r="AK87" s="205">
        <f t="shared" si="61"/>
        <v>0</v>
      </c>
      <c r="AL87" s="205">
        <f t="shared" si="61"/>
        <v>0</v>
      </c>
      <c r="AM87" s="205">
        <f t="shared" si="61"/>
        <v>0</v>
      </c>
    </row>
    <row r="88" spans="2:39" ht="22.5" customHeight="1" x14ac:dyDescent="0.2">
      <c r="B88" s="178" t="s">
        <v>259</v>
      </c>
      <c r="C88" s="195">
        <v>0</v>
      </c>
      <c r="D88" s="201">
        <v>0</v>
      </c>
      <c r="E88" s="195">
        <v>10</v>
      </c>
      <c r="F88" s="195">
        <v>10</v>
      </c>
      <c r="G88" s="195">
        <v>10</v>
      </c>
      <c r="H88" s="195">
        <v>0</v>
      </c>
      <c r="I88" s="195">
        <v>10</v>
      </c>
      <c r="J88" s="195">
        <v>0</v>
      </c>
      <c r="K88" s="195">
        <f>SUM(I88+J88)</f>
        <v>10</v>
      </c>
      <c r="L88" s="195">
        <v>0</v>
      </c>
      <c r="M88" s="195">
        <f>SUM(K88+L88)</f>
        <v>10</v>
      </c>
      <c r="N88" s="195"/>
      <c r="O88" s="195">
        <f>SUM(M88+N88)</f>
        <v>10</v>
      </c>
      <c r="P88" s="195">
        <v>0</v>
      </c>
      <c r="Q88" s="195">
        <f>SUM(O88+P88)</f>
        <v>10</v>
      </c>
      <c r="R88" s="195">
        <v>0</v>
      </c>
      <c r="S88" s="195">
        <f>SUM(Q88+R88)</f>
        <v>10</v>
      </c>
      <c r="T88" s="195"/>
      <c r="U88" s="195">
        <f>SUM(S88+T88)</f>
        <v>10</v>
      </c>
      <c r="V88" s="195">
        <v>0</v>
      </c>
      <c r="W88" s="195">
        <f>SUM(U88+V88)</f>
        <v>10</v>
      </c>
      <c r="X88" s="195">
        <v>0</v>
      </c>
      <c r="Y88" s="195">
        <v>0</v>
      </c>
      <c r="Z88" s="195">
        <f>SUM(W88+X88+Y88)</f>
        <v>10</v>
      </c>
      <c r="AA88" s="195">
        <v>0</v>
      </c>
      <c r="AB88" s="195">
        <f>SUM(Z88+AA88)</f>
        <v>10</v>
      </c>
      <c r="AC88" s="195">
        <v>0</v>
      </c>
      <c r="AD88" s="195">
        <f>SUM(AB88+AC88)</f>
        <v>10</v>
      </c>
      <c r="AE88" s="195">
        <v>0</v>
      </c>
      <c r="AF88" s="195">
        <f>SUM(AD88+AE88)</f>
        <v>10</v>
      </c>
      <c r="AG88" s="195">
        <v>0</v>
      </c>
      <c r="AH88" s="195">
        <f>SUM(AF88+AG88)</f>
        <v>10</v>
      </c>
      <c r="AI88" s="195">
        <v>0</v>
      </c>
      <c r="AJ88" s="195">
        <f>SUM(AH88+AI88)</f>
        <v>10</v>
      </c>
      <c r="AK88" s="195">
        <v>0</v>
      </c>
      <c r="AL88" s="195">
        <v>0</v>
      </c>
      <c r="AM88" s="195">
        <v>0</v>
      </c>
    </row>
    <row r="89" spans="2:39" ht="22.5" customHeight="1" x14ac:dyDescent="0.2">
      <c r="B89" s="247" t="s">
        <v>274</v>
      </c>
      <c r="C89" s="203">
        <f t="shared" ref="C89:L96" si="62">SUM(C90)</f>
        <v>400</v>
      </c>
      <c r="D89" s="203">
        <f t="shared" si="62"/>
        <v>400</v>
      </c>
      <c r="E89" s="203">
        <f t="shared" si="62"/>
        <v>366</v>
      </c>
      <c r="F89" s="203">
        <f t="shared" si="62"/>
        <v>400</v>
      </c>
      <c r="G89" s="203">
        <f t="shared" si="62"/>
        <v>400</v>
      </c>
      <c r="H89" s="203">
        <f t="shared" si="62"/>
        <v>0</v>
      </c>
      <c r="I89" s="203">
        <f t="shared" si="62"/>
        <v>400</v>
      </c>
      <c r="J89" s="203">
        <f t="shared" si="62"/>
        <v>0</v>
      </c>
      <c r="K89" s="203">
        <f>SUM(K90)</f>
        <v>400</v>
      </c>
      <c r="L89" s="203">
        <f t="shared" si="62"/>
        <v>0</v>
      </c>
      <c r="M89" s="203">
        <f>SUM(M90)</f>
        <v>400</v>
      </c>
      <c r="N89" s="203">
        <f>SUM(N90)</f>
        <v>0</v>
      </c>
      <c r="O89" s="203">
        <f t="shared" ref="O89:V96" si="63">SUM(O90)</f>
        <v>400</v>
      </c>
      <c r="P89" s="203">
        <f t="shared" si="63"/>
        <v>0</v>
      </c>
      <c r="Q89" s="203">
        <f t="shared" si="63"/>
        <v>400</v>
      </c>
      <c r="R89" s="203">
        <f t="shared" si="63"/>
        <v>0</v>
      </c>
      <c r="S89" s="203">
        <f t="shared" si="63"/>
        <v>400</v>
      </c>
      <c r="T89" s="203">
        <f t="shared" si="63"/>
        <v>0</v>
      </c>
      <c r="U89" s="203">
        <f t="shared" si="63"/>
        <v>400</v>
      </c>
      <c r="V89" s="203">
        <f t="shared" si="63"/>
        <v>0</v>
      </c>
      <c r="W89" s="203">
        <f t="shared" ref="W89:AM96" si="64">SUM(W90)</f>
        <v>400</v>
      </c>
      <c r="X89" s="203">
        <f t="shared" si="64"/>
        <v>0</v>
      </c>
      <c r="Y89" s="203">
        <f t="shared" si="64"/>
        <v>0</v>
      </c>
      <c r="Z89" s="203">
        <f t="shared" si="64"/>
        <v>400</v>
      </c>
      <c r="AA89" s="203">
        <f t="shared" si="64"/>
        <v>0</v>
      </c>
      <c r="AB89" s="203">
        <f t="shared" si="64"/>
        <v>400</v>
      </c>
      <c r="AC89" s="203">
        <f t="shared" si="64"/>
        <v>0</v>
      </c>
      <c r="AD89" s="203">
        <f t="shared" si="64"/>
        <v>400</v>
      </c>
      <c r="AE89" s="203">
        <f t="shared" si="64"/>
        <v>0</v>
      </c>
      <c r="AF89" s="203">
        <f t="shared" si="64"/>
        <v>400</v>
      </c>
      <c r="AG89" s="203">
        <f t="shared" si="64"/>
        <v>0</v>
      </c>
      <c r="AH89" s="203">
        <f t="shared" si="64"/>
        <v>400</v>
      </c>
      <c r="AI89" s="203">
        <f t="shared" si="64"/>
        <v>0</v>
      </c>
      <c r="AJ89" s="203">
        <f t="shared" si="64"/>
        <v>400</v>
      </c>
      <c r="AK89" s="203">
        <f t="shared" si="64"/>
        <v>0</v>
      </c>
      <c r="AL89" s="203">
        <f t="shared" si="64"/>
        <v>0</v>
      </c>
      <c r="AM89" s="203">
        <f t="shared" si="64"/>
        <v>0</v>
      </c>
    </row>
    <row r="90" spans="2:39" ht="21.75" customHeight="1" x14ac:dyDescent="0.2">
      <c r="B90" s="249" t="s">
        <v>193</v>
      </c>
      <c r="C90" s="205">
        <f t="shared" si="62"/>
        <v>400</v>
      </c>
      <c r="D90" s="205">
        <f t="shared" si="62"/>
        <v>400</v>
      </c>
      <c r="E90" s="205">
        <f t="shared" si="62"/>
        <v>366</v>
      </c>
      <c r="F90" s="205">
        <f t="shared" si="62"/>
        <v>400</v>
      </c>
      <c r="G90" s="205">
        <f t="shared" si="62"/>
        <v>400</v>
      </c>
      <c r="H90" s="205">
        <f t="shared" si="62"/>
        <v>0</v>
      </c>
      <c r="I90" s="205">
        <f t="shared" si="62"/>
        <v>400</v>
      </c>
      <c r="J90" s="205">
        <f t="shared" si="62"/>
        <v>0</v>
      </c>
      <c r="K90" s="205">
        <f>SUM(K91)</f>
        <v>400</v>
      </c>
      <c r="L90" s="205">
        <f t="shared" si="62"/>
        <v>0</v>
      </c>
      <c r="M90" s="205">
        <f>SUM(M91)</f>
        <v>400</v>
      </c>
      <c r="N90" s="205">
        <f>SUM(N91)</f>
        <v>0</v>
      </c>
      <c r="O90" s="205">
        <f t="shared" si="63"/>
        <v>400</v>
      </c>
      <c r="P90" s="205">
        <f t="shared" si="63"/>
        <v>0</v>
      </c>
      <c r="Q90" s="205">
        <f t="shared" si="63"/>
        <v>400</v>
      </c>
      <c r="R90" s="205">
        <f t="shared" si="63"/>
        <v>0</v>
      </c>
      <c r="S90" s="205">
        <f t="shared" si="63"/>
        <v>400</v>
      </c>
      <c r="T90" s="205">
        <f t="shared" si="63"/>
        <v>0</v>
      </c>
      <c r="U90" s="205">
        <f t="shared" si="63"/>
        <v>400</v>
      </c>
      <c r="V90" s="205">
        <f t="shared" si="63"/>
        <v>0</v>
      </c>
      <c r="W90" s="205">
        <f>SUM(W91)</f>
        <v>400</v>
      </c>
      <c r="X90" s="205">
        <f t="shared" si="64"/>
        <v>0</v>
      </c>
      <c r="Y90" s="205">
        <f t="shared" si="64"/>
        <v>0</v>
      </c>
      <c r="Z90" s="205">
        <f t="shared" si="64"/>
        <v>400</v>
      </c>
      <c r="AA90" s="205">
        <f t="shared" si="64"/>
        <v>0</v>
      </c>
      <c r="AB90" s="205">
        <f t="shared" si="64"/>
        <v>400</v>
      </c>
      <c r="AC90" s="205">
        <f t="shared" si="64"/>
        <v>0</v>
      </c>
      <c r="AD90" s="205">
        <f t="shared" si="64"/>
        <v>400</v>
      </c>
      <c r="AE90" s="205">
        <f>SUM(AE91)</f>
        <v>0</v>
      </c>
      <c r="AF90" s="205">
        <f>SUM(AF91)</f>
        <v>400</v>
      </c>
      <c r="AG90" s="205">
        <f t="shared" si="64"/>
        <v>0</v>
      </c>
      <c r="AH90" s="205">
        <f t="shared" si="64"/>
        <v>400</v>
      </c>
      <c r="AI90" s="205">
        <f>SUM(AI91)</f>
        <v>0</v>
      </c>
      <c r="AJ90" s="205">
        <f t="shared" si="64"/>
        <v>400</v>
      </c>
      <c r="AK90" s="205">
        <f t="shared" si="64"/>
        <v>0</v>
      </c>
      <c r="AL90" s="205">
        <f t="shared" si="64"/>
        <v>0</v>
      </c>
      <c r="AM90" s="205">
        <f t="shared" si="64"/>
        <v>0</v>
      </c>
    </row>
    <row r="91" spans="2:39" ht="20.25" customHeight="1" x14ac:dyDescent="0.2">
      <c r="B91" s="287" t="s">
        <v>275</v>
      </c>
      <c r="C91" s="276">
        <v>400</v>
      </c>
      <c r="D91" s="276">
        <v>400</v>
      </c>
      <c r="E91" s="276">
        <v>366</v>
      </c>
      <c r="F91" s="276">
        <v>400</v>
      </c>
      <c r="G91" s="276">
        <v>400</v>
      </c>
      <c r="H91" s="195">
        <v>0</v>
      </c>
      <c r="I91" s="276">
        <v>400</v>
      </c>
      <c r="J91" s="276">
        <v>0</v>
      </c>
      <c r="K91" s="195">
        <f>SUM(I91+J91)</f>
        <v>400</v>
      </c>
      <c r="L91" s="276">
        <v>0</v>
      </c>
      <c r="M91" s="195">
        <f>SUM(K91+L91)</f>
        <v>400</v>
      </c>
      <c r="N91" s="276">
        <v>0</v>
      </c>
      <c r="O91" s="195">
        <f t="shared" si="24"/>
        <v>400</v>
      </c>
      <c r="P91" s="276">
        <v>0</v>
      </c>
      <c r="Q91" s="195">
        <f>SUM(O91+P91)</f>
        <v>400</v>
      </c>
      <c r="R91" s="276">
        <v>0</v>
      </c>
      <c r="S91" s="195">
        <f>SUM(Q91+R91)</f>
        <v>400</v>
      </c>
      <c r="T91" s="276">
        <v>0</v>
      </c>
      <c r="U91" s="195">
        <f>SUM(S91+T91)</f>
        <v>400</v>
      </c>
      <c r="V91" s="276">
        <v>0</v>
      </c>
      <c r="W91" s="195">
        <f>SUM(U91+V91)</f>
        <v>400</v>
      </c>
      <c r="X91" s="276">
        <v>0</v>
      </c>
      <c r="Y91" s="276">
        <v>0</v>
      </c>
      <c r="Z91" s="195">
        <f>SUM(W91+X91+Y91)</f>
        <v>400</v>
      </c>
      <c r="AA91" s="276">
        <v>0</v>
      </c>
      <c r="AB91" s="195">
        <f>SUM(Z91+AA91)</f>
        <v>400</v>
      </c>
      <c r="AC91" s="276">
        <v>0</v>
      </c>
      <c r="AD91" s="195">
        <f>SUM(AB91+AC91)</f>
        <v>400</v>
      </c>
      <c r="AE91" s="276">
        <v>0</v>
      </c>
      <c r="AF91" s="195">
        <f>SUM(AD91+AE91)</f>
        <v>400</v>
      </c>
      <c r="AG91" s="276">
        <v>0</v>
      </c>
      <c r="AH91" s="195">
        <f>SUM(AF91+AG91)</f>
        <v>400</v>
      </c>
      <c r="AI91" s="276">
        <v>0</v>
      </c>
      <c r="AJ91" s="195">
        <f>SUM(AH91+AI91)</f>
        <v>400</v>
      </c>
      <c r="AK91" s="195">
        <v>0</v>
      </c>
      <c r="AL91" s="195">
        <v>0</v>
      </c>
      <c r="AM91" s="195">
        <v>0</v>
      </c>
    </row>
    <row r="92" spans="2:39" ht="20.25" customHeight="1" x14ac:dyDescent="0.2">
      <c r="B92" s="247" t="s">
        <v>276</v>
      </c>
      <c r="C92" s="203">
        <f t="shared" si="62"/>
        <v>0</v>
      </c>
      <c r="D92" s="203">
        <f t="shared" si="62"/>
        <v>0</v>
      </c>
      <c r="E92" s="203">
        <f t="shared" si="62"/>
        <v>0</v>
      </c>
      <c r="F92" s="203">
        <f t="shared" si="62"/>
        <v>8</v>
      </c>
      <c r="G92" s="203">
        <f t="shared" si="62"/>
        <v>0</v>
      </c>
      <c r="H92" s="203">
        <f t="shared" si="62"/>
        <v>0</v>
      </c>
      <c r="I92" s="203">
        <f t="shared" si="62"/>
        <v>400</v>
      </c>
      <c r="J92" s="203">
        <f t="shared" si="62"/>
        <v>0</v>
      </c>
      <c r="K92" s="203">
        <f>SUM(K93)</f>
        <v>400</v>
      </c>
      <c r="L92" s="203">
        <f t="shared" si="62"/>
        <v>0</v>
      </c>
      <c r="M92" s="203">
        <f>SUM(M93)</f>
        <v>400</v>
      </c>
      <c r="N92" s="203">
        <f>SUM(N93)</f>
        <v>0</v>
      </c>
      <c r="O92" s="203">
        <f t="shared" si="63"/>
        <v>400</v>
      </c>
      <c r="P92" s="203">
        <f t="shared" si="63"/>
        <v>0</v>
      </c>
      <c r="Q92" s="203">
        <f t="shared" si="63"/>
        <v>400</v>
      </c>
      <c r="R92" s="203">
        <f t="shared" si="63"/>
        <v>0</v>
      </c>
      <c r="S92" s="203">
        <f t="shared" si="63"/>
        <v>400</v>
      </c>
      <c r="T92" s="203">
        <f t="shared" si="63"/>
        <v>0</v>
      </c>
      <c r="U92" s="203">
        <f t="shared" si="63"/>
        <v>400</v>
      </c>
      <c r="V92" s="203">
        <f t="shared" si="63"/>
        <v>0</v>
      </c>
      <c r="W92" s="203">
        <f t="shared" si="64"/>
        <v>400</v>
      </c>
      <c r="X92" s="203">
        <f t="shared" si="64"/>
        <v>0</v>
      </c>
      <c r="Y92" s="203">
        <f t="shared" si="64"/>
        <v>0</v>
      </c>
      <c r="Z92" s="203">
        <f t="shared" si="64"/>
        <v>400</v>
      </c>
      <c r="AA92" s="203">
        <f t="shared" si="64"/>
        <v>0</v>
      </c>
      <c r="AB92" s="203">
        <f t="shared" si="64"/>
        <v>400</v>
      </c>
      <c r="AC92" s="203">
        <f t="shared" si="64"/>
        <v>0</v>
      </c>
      <c r="AD92" s="203">
        <f t="shared" si="64"/>
        <v>400</v>
      </c>
      <c r="AE92" s="203">
        <f t="shared" si="64"/>
        <v>0</v>
      </c>
      <c r="AF92" s="203">
        <f t="shared" si="64"/>
        <v>400</v>
      </c>
      <c r="AG92" s="203">
        <f t="shared" si="64"/>
        <v>0</v>
      </c>
      <c r="AH92" s="203">
        <f t="shared" si="64"/>
        <v>400</v>
      </c>
      <c r="AI92" s="203">
        <f t="shared" si="64"/>
        <v>0</v>
      </c>
      <c r="AJ92" s="203">
        <f t="shared" si="64"/>
        <v>400</v>
      </c>
      <c r="AK92" s="203">
        <f t="shared" si="64"/>
        <v>0</v>
      </c>
      <c r="AL92" s="203">
        <f t="shared" si="64"/>
        <v>0</v>
      </c>
      <c r="AM92" s="203">
        <f t="shared" si="64"/>
        <v>0</v>
      </c>
    </row>
    <row r="93" spans="2:39" ht="20.25" customHeight="1" x14ac:dyDescent="0.2">
      <c r="B93" s="249" t="s">
        <v>193</v>
      </c>
      <c r="C93" s="205">
        <f t="shared" si="62"/>
        <v>0</v>
      </c>
      <c r="D93" s="205">
        <f t="shared" si="62"/>
        <v>0</v>
      </c>
      <c r="E93" s="205">
        <f t="shared" si="62"/>
        <v>0</v>
      </c>
      <c r="F93" s="205">
        <f t="shared" si="62"/>
        <v>8</v>
      </c>
      <c r="G93" s="205">
        <f t="shared" si="62"/>
        <v>0</v>
      </c>
      <c r="H93" s="205">
        <f t="shared" si="62"/>
        <v>0</v>
      </c>
      <c r="I93" s="205">
        <f t="shared" si="62"/>
        <v>400</v>
      </c>
      <c r="J93" s="205">
        <f t="shared" si="62"/>
        <v>0</v>
      </c>
      <c r="K93" s="205">
        <f>SUM(K94)</f>
        <v>400</v>
      </c>
      <c r="L93" s="205">
        <f t="shared" si="62"/>
        <v>0</v>
      </c>
      <c r="M93" s="205">
        <f>SUM(M94)</f>
        <v>400</v>
      </c>
      <c r="N93" s="205">
        <f>SUM(N94)</f>
        <v>0</v>
      </c>
      <c r="O93" s="205">
        <f t="shared" si="63"/>
        <v>400</v>
      </c>
      <c r="P93" s="205">
        <f t="shared" si="63"/>
        <v>0</v>
      </c>
      <c r="Q93" s="205">
        <f t="shared" si="63"/>
        <v>400</v>
      </c>
      <c r="R93" s="205">
        <f t="shared" si="63"/>
        <v>0</v>
      </c>
      <c r="S93" s="205">
        <f t="shared" si="63"/>
        <v>400</v>
      </c>
      <c r="T93" s="205">
        <f t="shared" si="63"/>
        <v>0</v>
      </c>
      <c r="U93" s="205">
        <f t="shared" si="63"/>
        <v>400</v>
      </c>
      <c r="V93" s="205">
        <f t="shared" si="63"/>
        <v>0</v>
      </c>
      <c r="W93" s="205">
        <f>SUM(W94)</f>
        <v>400</v>
      </c>
      <c r="X93" s="205">
        <f t="shared" si="64"/>
        <v>0</v>
      </c>
      <c r="Y93" s="205">
        <f t="shared" si="64"/>
        <v>0</v>
      </c>
      <c r="Z93" s="205">
        <f t="shared" si="64"/>
        <v>400</v>
      </c>
      <c r="AA93" s="205">
        <f t="shared" si="64"/>
        <v>0</v>
      </c>
      <c r="AB93" s="205">
        <f t="shared" si="64"/>
        <v>400</v>
      </c>
      <c r="AC93" s="205">
        <f t="shared" si="64"/>
        <v>0</v>
      </c>
      <c r="AD93" s="205">
        <f t="shared" si="64"/>
        <v>400</v>
      </c>
      <c r="AE93" s="205">
        <f>SUM(AE94)</f>
        <v>0</v>
      </c>
      <c r="AF93" s="205">
        <f>SUM(AF94)</f>
        <v>400</v>
      </c>
      <c r="AG93" s="205">
        <f t="shared" si="64"/>
        <v>0</v>
      </c>
      <c r="AH93" s="205">
        <f t="shared" si="64"/>
        <v>400</v>
      </c>
      <c r="AI93" s="205">
        <f>SUM(AI94)</f>
        <v>0</v>
      </c>
      <c r="AJ93" s="205">
        <f t="shared" si="64"/>
        <v>400</v>
      </c>
      <c r="AK93" s="205">
        <f t="shared" si="64"/>
        <v>0</v>
      </c>
      <c r="AL93" s="205">
        <f t="shared" si="64"/>
        <v>0</v>
      </c>
      <c r="AM93" s="205">
        <f t="shared" si="64"/>
        <v>0</v>
      </c>
    </row>
    <row r="94" spans="2:39" ht="20.25" customHeight="1" x14ac:dyDescent="0.2">
      <c r="B94" s="287" t="s">
        <v>275</v>
      </c>
      <c r="C94" s="276">
        <v>0</v>
      </c>
      <c r="D94" s="276">
        <v>0</v>
      </c>
      <c r="E94" s="276">
        <v>0</v>
      </c>
      <c r="F94" s="276">
        <v>8</v>
      </c>
      <c r="G94" s="276">
        <v>0</v>
      </c>
      <c r="H94" s="195">
        <v>0</v>
      </c>
      <c r="I94" s="276">
        <v>400</v>
      </c>
      <c r="J94" s="276">
        <v>0</v>
      </c>
      <c r="K94" s="195">
        <f>SUM(I94+J94)</f>
        <v>400</v>
      </c>
      <c r="L94" s="276">
        <v>0</v>
      </c>
      <c r="M94" s="195">
        <f>SUM(K94+L94)</f>
        <v>400</v>
      </c>
      <c r="N94" s="276">
        <v>0</v>
      </c>
      <c r="O94" s="195">
        <f>SUM(M94+N94)</f>
        <v>400</v>
      </c>
      <c r="P94" s="276">
        <v>0</v>
      </c>
      <c r="Q94" s="195">
        <f>SUM(O94+P94)</f>
        <v>400</v>
      </c>
      <c r="R94" s="276">
        <v>0</v>
      </c>
      <c r="S94" s="195">
        <f>SUM(Q94+R94)</f>
        <v>400</v>
      </c>
      <c r="T94" s="276">
        <v>0</v>
      </c>
      <c r="U94" s="195">
        <f>SUM(S94+T94)</f>
        <v>400</v>
      </c>
      <c r="V94" s="276">
        <v>0</v>
      </c>
      <c r="W94" s="195">
        <f>SUM(U94+V94)</f>
        <v>400</v>
      </c>
      <c r="X94" s="276">
        <v>0</v>
      </c>
      <c r="Y94" s="276">
        <v>0</v>
      </c>
      <c r="Z94" s="195">
        <f>SUM(W94+X94+Y94)</f>
        <v>400</v>
      </c>
      <c r="AA94" s="276">
        <v>0</v>
      </c>
      <c r="AB94" s="195">
        <f>SUM(Z94+AA94)</f>
        <v>400</v>
      </c>
      <c r="AC94" s="276">
        <v>0</v>
      </c>
      <c r="AD94" s="195">
        <f>SUM(AB94+AC94)</f>
        <v>400</v>
      </c>
      <c r="AE94" s="276">
        <v>0</v>
      </c>
      <c r="AF94" s="195">
        <f>SUM(AD94+AE94)</f>
        <v>400</v>
      </c>
      <c r="AG94" s="276">
        <v>0</v>
      </c>
      <c r="AH94" s="195">
        <f>SUM(AF94+AG94)</f>
        <v>400</v>
      </c>
      <c r="AI94" s="276">
        <v>0</v>
      </c>
      <c r="AJ94" s="195">
        <f>SUM(AH94+AI94)</f>
        <v>400</v>
      </c>
      <c r="AK94" s="195">
        <v>0</v>
      </c>
      <c r="AL94" s="195">
        <v>0</v>
      </c>
      <c r="AM94" s="195">
        <v>0</v>
      </c>
    </row>
    <row r="95" spans="2:39" ht="20.25" customHeight="1" x14ac:dyDescent="0.2">
      <c r="B95" s="247" t="s">
        <v>277</v>
      </c>
      <c r="C95" s="203">
        <f t="shared" si="62"/>
        <v>0</v>
      </c>
      <c r="D95" s="203">
        <f t="shared" si="62"/>
        <v>0</v>
      </c>
      <c r="E95" s="203">
        <f t="shared" si="62"/>
        <v>0</v>
      </c>
      <c r="F95" s="203">
        <f t="shared" si="62"/>
        <v>250</v>
      </c>
      <c r="G95" s="203">
        <f t="shared" si="62"/>
        <v>250</v>
      </c>
      <c r="H95" s="203">
        <f t="shared" si="62"/>
        <v>0</v>
      </c>
      <c r="I95" s="203">
        <f t="shared" si="62"/>
        <v>400</v>
      </c>
      <c r="J95" s="203">
        <f t="shared" si="62"/>
        <v>0</v>
      </c>
      <c r="K95" s="203">
        <f>SUM(K96)</f>
        <v>400</v>
      </c>
      <c r="L95" s="203">
        <f t="shared" si="62"/>
        <v>0</v>
      </c>
      <c r="M95" s="203">
        <f>SUM(M96)</f>
        <v>400</v>
      </c>
      <c r="N95" s="203">
        <f>SUM(N96)</f>
        <v>0</v>
      </c>
      <c r="O95" s="203">
        <f t="shared" si="63"/>
        <v>400</v>
      </c>
      <c r="P95" s="203">
        <f t="shared" si="63"/>
        <v>0</v>
      </c>
      <c r="Q95" s="203">
        <f t="shared" si="63"/>
        <v>400</v>
      </c>
      <c r="R95" s="203">
        <f t="shared" si="63"/>
        <v>0</v>
      </c>
      <c r="S95" s="203">
        <f t="shared" si="63"/>
        <v>400</v>
      </c>
      <c r="T95" s="203">
        <f t="shared" si="63"/>
        <v>0</v>
      </c>
      <c r="U95" s="203">
        <f t="shared" si="63"/>
        <v>400</v>
      </c>
      <c r="V95" s="203">
        <f t="shared" si="63"/>
        <v>0</v>
      </c>
      <c r="W95" s="203">
        <f t="shared" si="64"/>
        <v>400</v>
      </c>
      <c r="X95" s="203">
        <f t="shared" si="64"/>
        <v>0</v>
      </c>
      <c r="Y95" s="203">
        <f t="shared" si="64"/>
        <v>0</v>
      </c>
      <c r="Z95" s="203">
        <f t="shared" si="64"/>
        <v>400</v>
      </c>
      <c r="AA95" s="203">
        <f t="shared" si="64"/>
        <v>0</v>
      </c>
      <c r="AB95" s="203">
        <f t="shared" si="64"/>
        <v>400</v>
      </c>
      <c r="AC95" s="203">
        <f t="shared" si="64"/>
        <v>0</v>
      </c>
      <c r="AD95" s="203">
        <f t="shared" si="64"/>
        <v>400</v>
      </c>
      <c r="AE95" s="203">
        <f t="shared" si="64"/>
        <v>0</v>
      </c>
      <c r="AF95" s="203">
        <f t="shared" si="64"/>
        <v>400</v>
      </c>
      <c r="AG95" s="203">
        <f t="shared" si="64"/>
        <v>0</v>
      </c>
      <c r="AH95" s="203">
        <f t="shared" si="64"/>
        <v>400</v>
      </c>
      <c r="AI95" s="203">
        <f t="shared" si="64"/>
        <v>0</v>
      </c>
      <c r="AJ95" s="203">
        <f t="shared" si="64"/>
        <v>400</v>
      </c>
      <c r="AK95" s="203">
        <f t="shared" si="64"/>
        <v>0</v>
      </c>
      <c r="AL95" s="203">
        <f t="shared" si="64"/>
        <v>0</v>
      </c>
      <c r="AM95" s="203">
        <f t="shared" si="64"/>
        <v>0</v>
      </c>
    </row>
    <row r="96" spans="2:39" ht="20.25" customHeight="1" x14ac:dyDescent="0.2">
      <c r="B96" s="249" t="s">
        <v>193</v>
      </c>
      <c r="C96" s="205">
        <f t="shared" si="62"/>
        <v>0</v>
      </c>
      <c r="D96" s="205">
        <f t="shared" si="62"/>
        <v>0</v>
      </c>
      <c r="E96" s="205">
        <f t="shared" si="62"/>
        <v>0</v>
      </c>
      <c r="F96" s="205">
        <f t="shared" si="62"/>
        <v>250</v>
      </c>
      <c r="G96" s="205">
        <f t="shared" si="62"/>
        <v>250</v>
      </c>
      <c r="H96" s="205">
        <f t="shared" si="62"/>
        <v>0</v>
      </c>
      <c r="I96" s="205">
        <f t="shared" si="62"/>
        <v>400</v>
      </c>
      <c r="J96" s="205">
        <f t="shared" si="62"/>
        <v>0</v>
      </c>
      <c r="K96" s="205">
        <f>SUM(K97)</f>
        <v>400</v>
      </c>
      <c r="L96" s="205">
        <f t="shared" si="62"/>
        <v>0</v>
      </c>
      <c r="M96" s="205">
        <f>SUM(M97)</f>
        <v>400</v>
      </c>
      <c r="N96" s="205">
        <f>SUM(N97)</f>
        <v>0</v>
      </c>
      <c r="O96" s="205">
        <f t="shared" si="63"/>
        <v>400</v>
      </c>
      <c r="P96" s="205">
        <f t="shared" si="63"/>
        <v>0</v>
      </c>
      <c r="Q96" s="205">
        <f t="shared" si="63"/>
        <v>400</v>
      </c>
      <c r="R96" s="205">
        <f t="shared" si="63"/>
        <v>0</v>
      </c>
      <c r="S96" s="205">
        <f t="shared" si="63"/>
        <v>400</v>
      </c>
      <c r="T96" s="205">
        <f t="shared" si="63"/>
        <v>0</v>
      </c>
      <c r="U96" s="205">
        <f t="shared" si="63"/>
        <v>400</v>
      </c>
      <c r="V96" s="205">
        <f t="shared" si="63"/>
        <v>0</v>
      </c>
      <c r="W96" s="205">
        <f>SUM(W97)</f>
        <v>400</v>
      </c>
      <c r="X96" s="205">
        <f t="shared" si="64"/>
        <v>0</v>
      </c>
      <c r="Y96" s="205">
        <f t="shared" si="64"/>
        <v>0</v>
      </c>
      <c r="Z96" s="205">
        <f t="shared" si="64"/>
        <v>400</v>
      </c>
      <c r="AA96" s="205">
        <f t="shared" si="64"/>
        <v>0</v>
      </c>
      <c r="AB96" s="205">
        <f t="shared" si="64"/>
        <v>400</v>
      </c>
      <c r="AC96" s="205">
        <f t="shared" si="64"/>
        <v>0</v>
      </c>
      <c r="AD96" s="205">
        <f t="shared" si="64"/>
        <v>400</v>
      </c>
      <c r="AE96" s="205">
        <f>SUM(AE97)</f>
        <v>0</v>
      </c>
      <c r="AF96" s="205">
        <f>SUM(AF97)</f>
        <v>400</v>
      </c>
      <c r="AG96" s="205">
        <f t="shared" si="64"/>
        <v>0</v>
      </c>
      <c r="AH96" s="205">
        <f t="shared" si="64"/>
        <v>400</v>
      </c>
      <c r="AI96" s="205">
        <f>SUM(AI97)</f>
        <v>0</v>
      </c>
      <c r="AJ96" s="205">
        <f t="shared" si="64"/>
        <v>400</v>
      </c>
      <c r="AK96" s="205">
        <f t="shared" si="64"/>
        <v>0</v>
      </c>
      <c r="AL96" s="205">
        <f t="shared" si="64"/>
        <v>0</v>
      </c>
      <c r="AM96" s="205">
        <f t="shared" si="64"/>
        <v>0</v>
      </c>
    </row>
    <row r="97" spans="1:39" ht="30" customHeight="1" x14ac:dyDescent="0.2">
      <c r="B97" s="280" t="s">
        <v>250</v>
      </c>
      <c r="C97" s="276">
        <v>0</v>
      </c>
      <c r="D97" s="276">
        <v>0</v>
      </c>
      <c r="E97" s="276">
        <v>0</v>
      </c>
      <c r="F97" s="276">
        <v>250</v>
      </c>
      <c r="G97" s="276">
        <v>250</v>
      </c>
      <c r="H97" s="195">
        <v>0</v>
      </c>
      <c r="I97" s="276">
        <v>400</v>
      </c>
      <c r="J97" s="276">
        <v>0</v>
      </c>
      <c r="K97" s="195">
        <f>SUM(I97+J97)</f>
        <v>400</v>
      </c>
      <c r="L97" s="276">
        <v>0</v>
      </c>
      <c r="M97" s="195">
        <f>SUM(K97+L97)</f>
        <v>400</v>
      </c>
      <c r="N97" s="276">
        <v>0</v>
      </c>
      <c r="O97" s="195">
        <f>SUM(M97+N97)</f>
        <v>400</v>
      </c>
      <c r="P97" s="276">
        <v>0</v>
      </c>
      <c r="Q97" s="195">
        <f>SUM(O97+P97)</f>
        <v>400</v>
      </c>
      <c r="R97" s="276">
        <v>0</v>
      </c>
      <c r="S97" s="195">
        <f>SUM(Q97+R97)</f>
        <v>400</v>
      </c>
      <c r="T97" s="276">
        <v>0</v>
      </c>
      <c r="U97" s="195">
        <f>SUM(S97+T97)</f>
        <v>400</v>
      </c>
      <c r="V97" s="276">
        <v>0</v>
      </c>
      <c r="W97" s="195">
        <f>SUM(U97+V97)</f>
        <v>400</v>
      </c>
      <c r="X97" s="276">
        <v>0</v>
      </c>
      <c r="Y97" s="276">
        <v>0</v>
      </c>
      <c r="Z97" s="195">
        <f>SUM(W97+X97+Y97)</f>
        <v>400</v>
      </c>
      <c r="AA97" s="276">
        <v>0</v>
      </c>
      <c r="AB97" s="195">
        <f>SUM(Z97+AA97)</f>
        <v>400</v>
      </c>
      <c r="AC97" s="276">
        <v>0</v>
      </c>
      <c r="AD97" s="195">
        <f>SUM(AB97+AC97)</f>
        <v>400</v>
      </c>
      <c r="AE97" s="276">
        <v>0</v>
      </c>
      <c r="AF97" s="195">
        <f>SUM(AD97+AE97)</f>
        <v>400</v>
      </c>
      <c r="AG97" s="276">
        <v>0</v>
      </c>
      <c r="AH97" s="195">
        <f>SUM(AF97+AG97)</f>
        <v>400</v>
      </c>
      <c r="AI97" s="276">
        <v>0</v>
      </c>
      <c r="AJ97" s="195">
        <f>SUM(AH97+AI97)</f>
        <v>400</v>
      </c>
      <c r="AK97" s="195">
        <v>0</v>
      </c>
      <c r="AL97" s="195">
        <v>0</v>
      </c>
      <c r="AM97" s="195">
        <v>0</v>
      </c>
    </row>
    <row r="98" spans="1:39" ht="53.25" customHeight="1" x14ac:dyDescent="0.2">
      <c r="B98" s="302" t="s">
        <v>278</v>
      </c>
      <c r="C98" s="296">
        <f>SUM(C99+C103)</f>
        <v>3664</v>
      </c>
      <c r="D98" s="296">
        <f t="shared" ref="D98:AM98" si="65">SUM(D99+D103)</f>
        <v>3664</v>
      </c>
      <c r="E98" s="296">
        <f t="shared" si="65"/>
        <v>3626</v>
      </c>
      <c r="F98" s="296">
        <f t="shared" si="65"/>
        <v>5550</v>
      </c>
      <c r="G98" s="296">
        <f t="shared" si="65"/>
        <v>4900</v>
      </c>
      <c r="H98" s="296">
        <f t="shared" si="65"/>
        <v>0</v>
      </c>
      <c r="I98" s="296">
        <f t="shared" si="65"/>
        <v>6421</v>
      </c>
      <c r="J98" s="296">
        <f t="shared" si="65"/>
        <v>0</v>
      </c>
      <c r="K98" s="296">
        <f t="shared" si="65"/>
        <v>6421</v>
      </c>
      <c r="L98" s="296">
        <f t="shared" si="65"/>
        <v>0</v>
      </c>
      <c r="M98" s="296">
        <f t="shared" si="65"/>
        <v>6421</v>
      </c>
      <c r="N98" s="296">
        <f t="shared" si="65"/>
        <v>0</v>
      </c>
      <c r="O98" s="296">
        <f t="shared" si="65"/>
        <v>6421</v>
      </c>
      <c r="P98" s="296">
        <f t="shared" si="65"/>
        <v>-1200</v>
      </c>
      <c r="Q98" s="296">
        <f t="shared" si="65"/>
        <v>5221</v>
      </c>
      <c r="R98" s="296">
        <f t="shared" si="65"/>
        <v>0</v>
      </c>
      <c r="S98" s="296">
        <f t="shared" si="65"/>
        <v>5221</v>
      </c>
      <c r="T98" s="296">
        <f t="shared" si="65"/>
        <v>0</v>
      </c>
      <c r="U98" s="296">
        <f t="shared" si="65"/>
        <v>5221</v>
      </c>
      <c r="V98" s="296">
        <f t="shared" si="65"/>
        <v>0</v>
      </c>
      <c r="W98" s="296">
        <f t="shared" si="65"/>
        <v>5221</v>
      </c>
      <c r="X98" s="296">
        <f t="shared" si="65"/>
        <v>0</v>
      </c>
      <c r="Y98" s="296">
        <f t="shared" si="65"/>
        <v>0</v>
      </c>
      <c r="Z98" s="296">
        <f t="shared" si="65"/>
        <v>5221</v>
      </c>
      <c r="AA98" s="296">
        <f t="shared" si="65"/>
        <v>0</v>
      </c>
      <c r="AB98" s="296">
        <f t="shared" si="65"/>
        <v>5221</v>
      </c>
      <c r="AC98" s="296">
        <f t="shared" si="65"/>
        <v>0</v>
      </c>
      <c r="AD98" s="296">
        <f t="shared" si="65"/>
        <v>5221</v>
      </c>
      <c r="AE98" s="296">
        <f t="shared" si="65"/>
        <v>0</v>
      </c>
      <c r="AF98" s="296">
        <f t="shared" si="65"/>
        <v>5221</v>
      </c>
      <c r="AG98" s="296">
        <f t="shared" si="65"/>
        <v>0</v>
      </c>
      <c r="AH98" s="296">
        <f t="shared" si="65"/>
        <v>5221</v>
      </c>
      <c r="AI98" s="296">
        <f t="shared" si="65"/>
        <v>0</v>
      </c>
      <c r="AJ98" s="296">
        <f t="shared" si="65"/>
        <v>5221</v>
      </c>
      <c r="AK98" s="296">
        <f t="shared" si="65"/>
        <v>0</v>
      </c>
      <c r="AL98" s="296">
        <f t="shared" si="65"/>
        <v>0</v>
      </c>
      <c r="AM98" s="296">
        <f t="shared" si="65"/>
        <v>0</v>
      </c>
    </row>
    <row r="99" spans="1:39" ht="24" customHeight="1" x14ac:dyDescent="0.2">
      <c r="B99" s="249" t="s">
        <v>193</v>
      </c>
      <c r="C99" s="205">
        <f>SUM(C100:C102)</f>
        <v>3664</v>
      </c>
      <c r="D99" s="205">
        <f>SUM(D100:D102)</f>
        <v>3664</v>
      </c>
      <c r="E99" s="205">
        <f>SUM(E100:E102)</f>
        <v>3626</v>
      </c>
      <c r="F99" s="205">
        <f t="shared" ref="F99:W99" si="66">SUM(F100:F102)</f>
        <v>5530</v>
      </c>
      <c r="G99" s="205">
        <f>SUM(G100:G102)</f>
        <v>4880</v>
      </c>
      <c r="H99" s="205">
        <f t="shared" si="66"/>
        <v>0</v>
      </c>
      <c r="I99" s="205">
        <f>SUM(I100:I102)</f>
        <v>3664</v>
      </c>
      <c r="J99" s="205">
        <f t="shared" si="66"/>
        <v>0</v>
      </c>
      <c r="K99" s="205">
        <f t="shared" si="66"/>
        <v>3664</v>
      </c>
      <c r="L99" s="205">
        <f>SUM(L100:L102)</f>
        <v>0</v>
      </c>
      <c r="M99" s="205">
        <f t="shared" si="66"/>
        <v>3664</v>
      </c>
      <c r="N99" s="205">
        <f t="shared" si="66"/>
        <v>0</v>
      </c>
      <c r="O99" s="205">
        <f t="shared" si="66"/>
        <v>3664</v>
      </c>
      <c r="P99" s="205">
        <f t="shared" si="66"/>
        <v>0</v>
      </c>
      <c r="Q99" s="205">
        <f t="shared" si="66"/>
        <v>3664</v>
      </c>
      <c r="R99" s="205">
        <f>SUM(R100:R102)</f>
        <v>0</v>
      </c>
      <c r="S99" s="205">
        <f t="shared" si="66"/>
        <v>3664</v>
      </c>
      <c r="T99" s="205">
        <f t="shared" si="66"/>
        <v>0</v>
      </c>
      <c r="U99" s="205">
        <f t="shared" si="66"/>
        <v>3664</v>
      </c>
      <c r="V99" s="205">
        <f>SUM(V100:V102)</f>
        <v>0</v>
      </c>
      <c r="W99" s="205">
        <f t="shared" si="66"/>
        <v>3664</v>
      </c>
      <c r="X99" s="205">
        <f t="shared" ref="X99:AD99" si="67">SUM(X100:X102)</f>
        <v>0</v>
      </c>
      <c r="Y99" s="205">
        <f t="shared" si="67"/>
        <v>0</v>
      </c>
      <c r="Z99" s="205">
        <f>SUM(Z100:Z102)</f>
        <v>3664</v>
      </c>
      <c r="AA99" s="205">
        <f>SUM(AA100:AA102)</f>
        <v>0</v>
      </c>
      <c r="AB99" s="205">
        <f t="shared" si="67"/>
        <v>3664</v>
      </c>
      <c r="AC99" s="205">
        <f t="shared" si="67"/>
        <v>0</v>
      </c>
      <c r="AD99" s="205">
        <f t="shared" si="67"/>
        <v>3664</v>
      </c>
      <c r="AE99" s="205">
        <f t="shared" ref="AE99:AM99" si="68">SUM(AE100:AE102)</f>
        <v>0</v>
      </c>
      <c r="AF99" s="205">
        <f t="shared" si="68"/>
        <v>3664</v>
      </c>
      <c r="AG99" s="205">
        <f t="shared" si="68"/>
        <v>0</v>
      </c>
      <c r="AH99" s="205">
        <f t="shared" si="68"/>
        <v>3664</v>
      </c>
      <c r="AI99" s="205">
        <f>SUM(AI100:AI102)</f>
        <v>0</v>
      </c>
      <c r="AJ99" s="205">
        <f>SUM(AJ100:AJ102)</f>
        <v>3664</v>
      </c>
      <c r="AK99" s="205">
        <f t="shared" si="68"/>
        <v>0</v>
      </c>
      <c r="AL99" s="205">
        <f t="shared" si="68"/>
        <v>0</v>
      </c>
      <c r="AM99" s="205">
        <f t="shared" si="68"/>
        <v>0</v>
      </c>
    </row>
    <row r="100" spans="1:39" ht="20.25" customHeight="1" x14ac:dyDescent="0.2">
      <c r="B100" s="287" t="s">
        <v>87</v>
      </c>
      <c r="C100" s="276">
        <v>2948</v>
      </c>
      <c r="D100" s="276">
        <v>2860</v>
      </c>
      <c r="E100" s="276">
        <v>2855</v>
      </c>
      <c r="F100" s="276">
        <v>4530</v>
      </c>
      <c r="G100" s="276">
        <v>4280</v>
      </c>
      <c r="H100" s="195">
        <v>0</v>
      </c>
      <c r="I100" s="276">
        <v>2948</v>
      </c>
      <c r="J100" s="276">
        <v>0</v>
      </c>
      <c r="K100" s="195">
        <f>SUM(I100+J100)</f>
        <v>2948</v>
      </c>
      <c r="L100" s="276">
        <v>0</v>
      </c>
      <c r="M100" s="195">
        <f>SUM(K100+L100)</f>
        <v>2948</v>
      </c>
      <c r="N100" s="276">
        <v>0</v>
      </c>
      <c r="O100" s="195">
        <f t="shared" si="24"/>
        <v>2948</v>
      </c>
      <c r="P100" s="276">
        <v>-88</v>
      </c>
      <c r="Q100" s="195">
        <f>SUM(O100+P100)</f>
        <v>2860</v>
      </c>
      <c r="R100" s="276">
        <v>0</v>
      </c>
      <c r="S100" s="195">
        <f>SUM(Q100+R100)</f>
        <v>2860</v>
      </c>
      <c r="T100" s="276">
        <v>0</v>
      </c>
      <c r="U100" s="195">
        <f>SUM(S100+T100)</f>
        <v>2860</v>
      </c>
      <c r="V100" s="276">
        <v>0</v>
      </c>
      <c r="W100" s="195">
        <f>SUM(U100+V100)</f>
        <v>2860</v>
      </c>
      <c r="X100" s="276">
        <v>0</v>
      </c>
      <c r="Y100" s="276">
        <v>0</v>
      </c>
      <c r="Z100" s="195">
        <f>SUM(W100+X100+Y100)</f>
        <v>2860</v>
      </c>
      <c r="AA100" s="276">
        <v>0</v>
      </c>
      <c r="AB100" s="195">
        <f>SUM(Z100+AA100)</f>
        <v>2860</v>
      </c>
      <c r="AC100" s="276">
        <v>0</v>
      </c>
      <c r="AD100" s="195">
        <f>SUM(AB100+AC100)</f>
        <v>2860</v>
      </c>
      <c r="AE100" s="276">
        <v>0</v>
      </c>
      <c r="AF100" s="195">
        <f>SUM(AD100+AE100)</f>
        <v>2860</v>
      </c>
      <c r="AG100" s="276">
        <v>0</v>
      </c>
      <c r="AH100" s="195">
        <f>SUM(AF100+AG100)</f>
        <v>2860</v>
      </c>
      <c r="AI100" s="276">
        <v>0</v>
      </c>
      <c r="AJ100" s="195">
        <f>SUM(AH100+AI100)</f>
        <v>2860</v>
      </c>
      <c r="AK100" s="195">
        <v>0</v>
      </c>
      <c r="AL100" s="195">
        <v>0</v>
      </c>
      <c r="AM100" s="195">
        <v>0</v>
      </c>
    </row>
    <row r="101" spans="1:39" ht="21.75" customHeight="1" x14ac:dyDescent="0.2">
      <c r="B101" s="177" t="s">
        <v>88</v>
      </c>
      <c r="C101" s="195">
        <v>716</v>
      </c>
      <c r="D101" s="195">
        <v>804</v>
      </c>
      <c r="E101" s="195">
        <v>773</v>
      </c>
      <c r="F101" s="195">
        <v>1000</v>
      </c>
      <c r="G101" s="195">
        <v>600</v>
      </c>
      <c r="H101" s="195">
        <v>0</v>
      </c>
      <c r="I101" s="195">
        <v>716</v>
      </c>
      <c r="J101" s="195">
        <v>0</v>
      </c>
      <c r="K101" s="195">
        <f>SUM(I101+J101)</f>
        <v>716</v>
      </c>
      <c r="L101" s="195">
        <v>0</v>
      </c>
      <c r="M101" s="195">
        <f>SUM(K101+L101)</f>
        <v>716</v>
      </c>
      <c r="N101" s="195">
        <v>0</v>
      </c>
      <c r="O101" s="195">
        <f t="shared" si="24"/>
        <v>716</v>
      </c>
      <c r="P101" s="195">
        <v>88</v>
      </c>
      <c r="Q101" s="195">
        <f>SUM(O101+P101)</f>
        <v>804</v>
      </c>
      <c r="R101" s="195">
        <v>0</v>
      </c>
      <c r="S101" s="195">
        <f>SUM(Q101+R101)</f>
        <v>804</v>
      </c>
      <c r="T101" s="195">
        <v>0</v>
      </c>
      <c r="U101" s="195">
        <f>SUM(S101+T101)</f>
        <v>804</v>
      </c>
      <c r="V101" s="195">
        <v>0</v>
      </c>
      <c r="W101" s="195">
        <f>SUM(U101+V101)</f>
        <v>804</v>
      </c>
      <c r="X101" s="195">
        <v>0</v>
      </c>
      <c r="Y101" s="195">
        <v>0</v>
      </c>
      <c r="Z101" s="195">
        <f>SUM(W101+X101+Y101)</f>
        <v>804</v>
      </c>
      <c r="AA101" s="195">
        <v>0</v>
      </c>
      <c r="AB101" s="195">
        <f>SUM(Z101+AA101)</f>
        <v>804</v>
      </c>
      <c r="AC101" s="195">
        <v>0</v>
      </c>
      <c r="AD101" s="195">
        <f>SUM(AB101+AC101)</f>
        <v>804</v>
      </c>
      <c r="AE101" s="195">
        <v>0</v>
      </c>
      <c r="AF101" s="195">
        <f>SUM(AD101+AE101)</f>
        <v>804</v>
      </c>
      <c r="AG101" s="195">
        <v>0</v>
      </c>
      <c r="AH101" s="195">
        <f>SUM(AF101+AG101)</f>
        <v>804</v>
      </c>
      <c r="AI101" s="195">
        <v>0</v>
      </c>
      <c r="AJ101" s="195">
        <f>SUM(AH101+AI101)</f>
        <v>804</v>
      </c>
      <c r="AK101" s="195">
        <v>0</v>
      </c>
      <c r="AL101" s="195">
        <v>0</v>
      </c>
      <c r="AM101" s="195">
        <v>0</v>
      </c>
    </row>
    <row r="102" spans="1:39" ht="21.75" customHeight="1" x14ac:dyDescent="0.2">
      <c r="B102" s="293" t="s">
        <v>96</v>
      </c>
      <c r="C102" s="195">
        <v>0</v>
      </c>
      <c r="D102" s="195">
        <v>0</v>
      </c>
      <c r="E102" s="195">
        <v>-2</v>
      </c>
      <c r="F102" s="195">
        <v>0</v>
      </c>
      <c r="G102" s="195">
        <v>0</v>
      </c>
      <c r="H102" s="195">
        <v>0</v>
      </c>
      <c r="I102" s="195">
        <v>0</v>
      </c>
      <c r="J102" s="195">
        <v>0</v>
      </c>
      <c r="K102" s="195">
        <f>SUM(I102+J102)</f>
        <v>0</v>
      </c>
      <c r="L102" s="195">
        <v>0</v>
      </c>
      <c r="M102" s="195">
        <f>SUM(K102+L102)</f>
        <v>0</v>
      </c>
      <c r="N102" s="195">
        <v>0</v>
      </c>
      <c r="O102" s="195">
        <f t="shared" si="24"/>
        <v>0</v>
      </c>
      <c r="P102" s="195">
        <v>0</v>
      </c>
      <c r="Q102" s="195">
        <f>SUM(O102+P102)</f>
        <v>0</v>
      </c>
      <c r="R102" s="195">
        <v>0</v>
      </c>
      <c r="S102" s="195">
        <f>SUM(Q102+R102)</f>
        <v>0</v>
      </c>
      <c r="T102" s="195">
        <v>0</v>
      </c>
      <c r="U102" s="195">
        <f>SUM(S102+T102)</f>
        <v>0</v>
      </c>
      <c r="V102" s="195">
        <v>0</v>
      </c>
      <c r="W102" s="195">
        <f>SUM(U102+V102)</f>
        <v>0</v>
      </c>
      <c r="X102" s="195">
        <v>0</v>
      </c>
      <c r="Y102" s="195">
        <v>0</v>
      </c>
      <c r="Z102" s="195">
        <f>SUM(W102+X102+Y102)</f>
        <v>0</v>
      </c>
      <c r="AA102" s="195">
        <v>0</v>
      </c>
      <c r="AB102" s="195">
        <f>SUM(Z102+AA102)</f>
        <v>0</v>
      </c>
      <c r="AC102" s="195">
        <v>0</v>
      </c>
      <c r="AD102" s="195">
        <f>SUM(AB102+AC102)</f>
        <v>0</v>
      </c>
      <c r="AE102" s="195">
        <v>0</v>
      </c>
      <c r="AF102" s="195">
        <f>SUM(AD102+AE102)</f>
        <v>0</v>
      </c>
      <c r="AG102" s="195">
        <v>0</v>
      </c>
      <c r="AH102" s="195">
        <f>SUM(AF102+AG102)</f>
        <v>0</v>
      </c>
      <c r="AI102" s="195">
        <v>0</v>
      </c>
      <c r="AJ102" s="195">
        <f>SUM(AH102+AI102)</f>
        <v>0</v>
      </c>
      <c r="AK102" s="195">
        <v>0</v>
      </c>
      <c r="AL102" s="195">
        <v>0</v>
      </c>
      <c r="AM102" s="195">
        <v>0</v>
      </c>
    </row>
    <row r="103" spans="1:39" ht="21.75" customHeight="1" x14ac:dyDescent="0.2">
      <c r="B103" s="249" t="s">
        <v>197</v>
      </c>
      <c r="C103" s="205">
        <f t="shared" ref="C103:L105" si="69">SUM(C104)</f>
        <v>0</v>
      </c>
      <c r="D103" s="205">
        <f t="shared" si="69"/>
        <v>0</v>
      </c>
      <c r="E103" s="205">
        <f t="shared" si="69"/>
        <v>0</v>
      </c>
      <c r="F103" s="205">
        <f t="shared" si="69"/>
        <v>20</v>
      </c>
      <c r="G103" s="205">
        <f t="shared" si="69"/>
        <v>20</v>
      </c>
      <c r="H103" s="205">
        <f t="shared" si="69"/>
        <v>0</v>
      </c>
      <c r="I103" s="205">
        <f t="shared" si="69"/>
        <v>2757</v>
      </c>
      <c r="J103" s="205">
        <f t="shared" si="69"/>
        <v>0</v>
      </c>
      <c r="K103" s="205">
        <f t="shared" ref="K103:T105" si="70">SUM(K104)</f>
        <v>2757</v>
      </c>
      <c r="L103" s="205">
        <f t="shared" si="69"/>
        <v>0</v>
      </c>
      <c r="M103" s="205">
        <f t="shared" si="70"/>
        <v>2757</v>
      </c>
      <c r="N103" s="205">
        <f t="shared" si="70"/>
        <v>0</v>
      </c>
      <c r="O103" s="205">
        <f t="shared" si="70"/>
        <v>2757</v>
      </c>
      <c r="P103" s="205">
        <f t="shared" si="70"/>
        <v>-1200</v>
      </c>
      <c r="Q103" s="205">
        <f t="shared" si="70"/>
        <v>1557</v>
      </c>
      <c r="R103" s="205">
        <f t="shared" si="70"/>
        <v>0</v>
      </c>
      <c r="S103" s="205">
        <f t="shared" si="70"/>
        <v>1557</v>
      </c>
      <c r="T103" s="205">
        <f t="shared" si="70"/>
        <v>0</v>
      </c>
      <c r="U103" s="205">
        <f t="shared" ref="U103:AM105" si="71">SUM(U104)</f>
        <v>1557</v>
      </c>
      <c r="V103" s="205">
        <f t="shared" si="71"/>
        <v>0</v>
      </c>
      <c r="W103" s="205">
        <f t="shared" si="71"/>
        <v>1557</v>
      </c>
      <c r="X103" s="205">
        <f t="shared" si="71"/>
        <v>0</v>
      </c>
      <c r="Y103" s="205">
        <f t="shared" si="71"/>
        <v>0</v>
      </c>
      <c r="Z103" s="205">
        <f t="shared" si="71"/>
        <v>1557</v>
      </c>
      <c r="AA103" s="205">
        <f t="shared" si="71"/>
        <v>0</v>
      </c>
      <c r="AB103" s="205">
        <f t="shared" si="71"/>
        <v>1557</v>
      </c>
      <c r="AC103" s="205">
        <f t="shared" si="71"/>
        <v>0</v>
      </c>
      <c r="AD103" s="205">
        <f t="shared" si="71"/>
        <v>1557</v>
      </c>
      <c r="AE103" s="205">
        <f t="shared" si="71"/>
        <v>0</v>
      </c>
      <c r="AF103" s="205">
        <f t="shared" si="71"/>
        <v>1557</v>
      </c>
      <c r="AG103" s="205">
        <f t="shared" si="71"/>
        <v>0</v>
      </c>
      <c r="AH103" s="205">
        <f t="shared" si="71"/>
        <v>1557</v>
      </c>
      <c r="AI103" s="205">
        <f t="shared" si="71"/>
        <v>0</v>
      </c>
      <c r="AJ103" s="205">
        <f t="shared" si="71"/>
        <v>1557</v>
      </c>
      <c r="AK103" s="205">
        <f t="shared" si="71"/>
        <v>0</v>
      </c>
      <c r="AL103" s="205">
        <f t="shared" si="71"/>
        <v>0</v>
      </c>
      <c r="AM103" s="205">
        <f t="shared" si="71"/>
        <v>0</v>
      </c>
    </row>
    <row r="104" spans="1:39" ht="21.75" customHeight="1" x14ac:dyDescent="0.2">
      <c r="B104" s="294" t="s">
        <v>246</v>
      </c>
      <c r="C104" s="195">
        <v>0</v>
      </c>
      <c r="D104" s="201">
        <v>0</v>
      </c>
      <c r="E104" s="195">
        <v>0</v>
      </c>
      <c r="F104" s="195">
        <v>20</v>
      </c>
      <c r="G104" s="195">
        <v>20</v>
      </c>
      <c r="H104" s="195">
        <v>0</v>
      </c>
      <c r="I104" s="195">
        <v>2757</v>
      </c>
      <c r="J104" s="195">
        <v>0</v>
      </c>
      <c r="K104" s="195">
        <f>SUM(I104+J104)</f>
        <v>2757</v>
      </c>
      <c r="L104" s="195">
        <v>0</v>
      </c>
      <c r="M104" s="195">
        <f>SUM(K104+L104)</f>
        <v>2757</v>
      </c>
      <c r="N104" s="195">
        <v>0</v>
      </c>
      <c r="O104" s="195">
        <f>SUM(M104+N104)</f>
        <v>2757</v>
      </c>
      <c r="P104" s="195">
        <v>-1200</v>
      </c>
      <c r="Q104" s="195">
        <f>SUM(O104+P104)</f>
        <v>1557</v>
      </c>
      <c r="R104" s="195">
        <v>0</v>
      </c>
      <c r="S104" s="195">
        <f>SUM(Q104+R104)</f>
        <v>1557</v>
      </c>
      <c r="T104" s="195">
        <v>0</v>
      </c>
      <c r="U104" s="195">
        <f>SUM(S104+T104)</f>
        <v>1557</v>
      </c>
      <c r="V104" s="195">
        <v>0</v>
      </c>
      <c r="W104" s="195">
        <f>SUM(U104+V104)</f>
        <v>1557</v>
      </c>
      <c r="X104" s="195">
        <v>0</v>
      </c>
      <c r="Y104" s="195">
        <v>0</v>
      </c>
      <c r="Z104" s="195">
        <f>SUM(W104+X104+Y104)</f>
        <v>1557</v>
      </c>
      <c r="AA104" s="195">
        <v>0</v>
      </c>
      <c r="AB104" s="195">
        <f>SUM(Z104+AA104)</f>
        <v>1557</v>
      </c>
      <c r="AC104" s="195">
        <v>0</v>
      </c>
      <c r="AD104" s="195">
        <f>SUM(AB104+AC104)</f>
        <v>1557</v>
      </c>
      <c r="AE104" s="195">
        <v>0</v>
      </c>
      <c r="AF104" s="195">
        <f>SUM(AD104+AE104)</f>
        <v>1557</v>
      </c>
      <c r="AG104" s="195">
        <v>0</v>
      </c>
      <c r="AH104" s="195">
        <f>SUM(AF104+AG104)</f>
        <v>1557</v>
      </c>
      <c r="AI104" s="195">
        <v>0</v>
      </c>
      <c r="AJ104" s="195">
        <f>SUM(AH104+AI104)</f>
        <v>1557</v>
      </c>
      <c r="AK104" s="195">
        <v>0</v>
      </c>
      <c r="AL104" s="195">
        <v>0</v>
      </c>
      <c r="AM104" s="195">
        <v>0</v>
      </c>
    </row>
    <row r="105" spans="1:39" ht="22.5" customHeight="1" x14ac:dyDescent="0.2">
      <c r="B105" s="210" t="s">
        <v>279</v>
      </c>
      <c r="C105" s="205">
        <f t="shared" si="69"/>
        <v>2757</v>
      </c>
      <c r="D105" s="205">
        <f t="shared" si="69"/>
        <v>1557</v>
      </c>
      <c r="E105" s="205">
        <f t="shared" si="69"/>
        <v>1245</v>
      </c>
      <c r="F105" s="205">
        <f t="shared" si="69"/>
        <v>322</v>
      </c>
      <c r="G105" s="205">
        <f t="shared" si="69"/>
        <v>322</v>
      </c>
      <c r="H105" s="205">
        <f t="shared" si="69"/>
        <v>0</v>
      </c>
      <c r="I105" s="205">
        <f t="shared" si="69"/>
        <v>2757</v>
      </c>
      <c r="J105" s="205">
        <f t="shared" si="69"/>
        <v>0</v>
      </c>
      <c r="K105" s="205">
        <f t="shared" si="70"/>
        <v>2757</v>
      </c>
      <c r="L105" s="205">
        <f t="shared" si="69"/>
        <v>0</v>
      </c>
      <c r="M105" s="205">
        <f t="shared" si="70"/>
        <v>2757</v>
      </c>
      <c r="N105" s="205">
        <f t="shared" si="70"/>
        <v>0</v>
      </c>
      <c r="O105" s="205">
        <f t="shared" si="70"/>
        <v>2757</v>
      </c>
      <c r="P105" s="205">
        <f t="shared" si="70"/>
        <v>-1200</v>
      </c>
      <c r="Q105" s="205">
        <f t="shared" si="70"/>
        <v>1557</v>
      </c>
      <c r="R105" s="205">
        <f t="shared" si="70"/>
        <v>0</v>
      </c>
      <c r="S105" s="205">
        <f t="shared" si="70"/>
        <v>1557</v>
      </c>
      <c r="T105" s="205">
        <f t="shared" si="70"/>
        <v>0</v>
      </c>
      <c r="U105" s="205">
        <f t="shared" si="71"/>
        <v>1557</v>
      </c>
      <c r="V105" s="205">
        <f t="shared" si="71"/>
        <v>0</v>
      </c>
      <c r="W105" s="205">
        <f t="shared" si="71"/>
        <v>1557</v>
      </c>
      <c r="X105" s="205">
        <f t="shared" si="71"/>
        <v>0</v>
      </c>
      <c r="Y105" s="205">
        <f t="shared" si="71"/>
        <v>0</v>
      </c>
      <c r="Z105" s="205">
        <f t="shared" si="71"/>
        <v>1557</v>
      </c>
      <c r="AA105" s="205">
        <f t="shared" si="71"/>
        <v>0</v>
      </c>
      <c r="AB105" s="205">
        <f t="shared" si="71"/>
        <v>1557</v>
      </c>
      <c r="AC105" s="205">
        <f t="shared" si="71"/>
        <v>0</v>
      </c>
      <c r="AD105" s="205">
        <f t="shared" si="71"/>
        <v>1557</v>
      </c>
      <c r="AE105" s="205">
        <f t="shared" si="71"/>
        <v>0</v>
      </c>
      <c r="AF105" s="205">
        <f t="shared" si="71"/>
        <v>1557</v>
      </c>
      <c r="AG105" s="205">
        <f t="shared" si="71"/>
        <v>0</v>
      </c>
      <c r="AH105" s="205">
        <f t="shared" si="71"/>
        <v>1557</v>
      </c>
      <c r="AI105" s="205">
        <f t="shared" si="71"/>
        <v>0</v>
      </c>
      <c r="AJ105" s="205">
        <f t="shared" si="71"/>
        <v>1557</v>
      </c>
      <c r="AK105" s="205">
        <f t="shared" si="71"/>
        <v>0</v>
      </c>
      <c r="AL105" s="205">
        <f t="shared" si="71"/>
        <v>0</v>
      </c>
      <c r="AM105" s="205">
        <f t="shared" si="71"/>
        <v>0</v>
      </c>
    </row>
    <row r="106" spans="1:39" ht="22.5" customHeight="1" x14ac:dyDescent="0.2">
      <c r="B106" s="249" t="s">
        <v>197</v>
      </c>
      <c r="C106" s="205">
        <f>SUM(C107+C108)</f>
        <v>2757</v>
      </c>
      <c r="D106" s="205">
        <f t="shared" ref="D106:AM106" si="72">SUM(D107+D108)</f>
        <v>1557</v>
      </c>
      <c r="E106" s="205">
        <f t="shared" si="72"/>
        <v>1245</v>
      </c>
      <c r="F106" s="205">
        <f t="shared" si="72"/>
        <v>322</v>
      </c>
      <c r="G106" s="205">
        <f t="shared" si="72"/>
        <v>322</v>
      </c>
      <c r="H106" s="205">
        <f t="shared" si="72"/>
        <v>0</v>
      </c>
      <c r="I106" s="205">
        <f t="shared" si="72"/>
        <v>2757</v>
      </c>
      <c r="J106" s="205">
        <f t="shared" si="72"/>
        <v>0</v>
      </c>
      <c r="K106" s="205">
        <f t="shared" si="72"/>
        <v>2757</v>
      </c>
      <c r="L106" s="205">
        <f t="shared" si="72"/>
        <v>0</v>
      </c>
      <c r="M106" s="205">
        <f t="shared" si="72"/>
        <v>2757</v>
      </c>
      <c r="N106" s="205">
        <f t="shared" si="72"/>
        <v>0</v>
      </c>
      <c r="O106" s="205">
        <f t="shared" si="72"/>
        <v>2757</v>
      </c>
      <c r="P106" s="205">
        <f t="shared" si="72"/>
        <v>-1200</v>
      </c>
      <c r="Q106" s="205">
        <f t="shared" si="72"/>
        <v>1557</v>
      </c>
      <c r="R106" s="205">
        <f t="shared" si="72"/>
        <v>0</v>
      </c>
      <c r="S106" s="205">
        <f t="shared" si="72"/>
        <v>1557</v>
      </c>
      <c r="T106" s="205">
        <f t="shared" si="72"/>
        <v>0</v>
      </c>
      <c r="U106" s="205">
        <f t="shared" si="72"/>
        <v>1557</v>
      </c>
      <c r="V106" s="205">
        <f t="shared" si="72"/>
        <v>0</v>
      </c>
      <c r="W106" s="205">
        <f t="shared" si="72"/>
        <v>1557</v>
      </c>
      <c r="X106" s="205">
        <f t="shared" si="72"/>
        <v>0</v>
      </c>
      <c r="Y106" s="205">
        <f t="shared" si="72"/>
        <v>0</v>
      </c>
      <c r="Z106" s="205">
        <f t="shared" si="72"/>
        <v>1557</v>
      </c>
      <c r="AA106" s="205">
        <f t="shared" si="72"/>
        <v>0</v>
      </c>
      <c r="AB106" s="205">
        <f t="shared" si="72"/>
        <v>1557</v>
      </c>
      <c r="AC106" s="205">
        <f t="shared" si="72"/>
        <v>0</v>
      </c>
      <c r="AD106" s="205">
        <f t="shared" si="72"/>
        <v>1557</v>
      </c>
      <c r="AE106" s="205">
        <f t="shared" si="72"/>
        <v>0</v>
      </c>
      <c r="AF106" s="205">
        <f t="shared" si="72"/>
        <v>1557</v>
      </c>
      <c r="AG106" s="205">
        <f t="shared" si="72"/>
        <v>0</v>
      </c>
      <c r="AH106" s="205">
        <f t="shared" si="72"/>
        <v>1557</v>
      </c>
      <c r="AI106" s="205">
        <f t="shared" si="72"/>
        <v>0</v>
      </c>
      <c r="AJ106" s="205">
        <f t="shared" si="72"/>
        <v>1557</v>
      </c>
      <c r="AK106" s="205">
        <f t="shared" si="72"/>
        <v>0</v>
      </c>
      <c r="AL106" s="205">
        <f t="shared" si="72"/>
        <v>0</v>
      </c>
      <c r="AM106" s="205">
        <f t="shared" si="72"/>
        <v>0</v>
      </c>
    </row>
    <row r="107" spans="1:39" ht="22.5" customHeight="1" x14ac:dyDescent="0.2">
      <c r="B107" s="213" t="s">
        <v>162</v>
      </c>
      <c r="C107" s="195">
        <v>2757</v>
      </c>
      <c r="D107" s="201">
        <v>1557</v>
      </c>
      <c r="E107" s="195">
        <v>1245</v>
      </c>
      <c r="F107" s="195">
        <v>0</v>
      </c>
      <c r="G107" s="195">
        <v>0</v>
      </c>
      <c r="H107" s="195">
        <v>0</v>
      </c>
      <c r="I107" s="195">
        <v>2757</v>
      </c>
      <c r="J107" s="195">
        <v>0</v>
      </c>
      <c r="K107" s="195">
        <f>SUM(I107+J107)</f>
        <v>2757</v>
      </c>
      <c r="L107" s="195">
        <v>0</v>
      </c>
      <c r="M107" s="195">
        <f>SUM(K107+L107)</f>
        <v>2757</v>
      </c>
      <c r="N107" s="195">
        <v>0</v>
      </c>
      <c r="O107" s="195">
        <f t="shared" si="24"/>
        <v>2757</v>
      </c>
      <c r="P107" s="195">
        <v>-1200</v>
      </c>
      <c r="Q107" s="195">
        <f>SUM(O107+P107)</f>
        <v>1557</v>
      </c>
      <c r="R107" s="195">
        <v>0</v>
      </c>
      <c r="S107" s="195">
        <f>SUM(Q107+R107)</f>
        <v>1557</v>
      </c>
      <c r="T107" s="195">
        <v>0</v>
      </c>
      <c r="U107" s="195">
        <f>SUM(S107+T107)</f>
        <v>1557</v>
      </c>
      <c r="V107" s="195">
        <v>0</v>
      </c>
      <c r="W107" s="195">
        <f>SUM(U107+V107)</f>
        <v>1557</v>
      </c>
      <c r="X107" s="195">
        <v>0</v>
      </c>
      <c r="Y107" s="195">
        <v>0</v>
      </c>
      <c r="Z107" s="195">
        <f>SUM(W107+X107+Y107)</f>
        <v>1557</v>
      </c>
      <c r="AA107" s="195">
        <v>0</v>
      </c>
      <c r="AB107" s="195">
        <f>SUM(Z107+AA107)</f>
        <v>1557</v>
      </c>
      <c r="AC107" s="195">
        <v>0</v>
      </c>
      <c r="AD107" s="195">
        <f>SUM(AB107+AC107)</f>
        <v>1557</v>
      </c>
      <c r="AE107" s="195">
        <v>0</v>
      </c>
      <c r="AF107" s="195">
        <f>SUM(AD107+AE107)</f>
        <v>1557</v>
      </c>
      <c r="AG107" s="195">
        <v>0</v>
      </c>
      <c r="AH107" s="195">
        <f>SUM(AF107+AG107)</f>
        <v>1557</v>
      </c>
      <c r="AI107" s="195">
        <v>0</v>
      </c>
      <c r="AJ107" s="195">
        <f>SUM(AH107+AI107)</f>
        <v>1557</v>
      </c>
      <c r="AK107" s="195">
        <v>0</v>
      </c>
      <c r="AL107" s="195">
        <v>0</v>
      </c>
      <c r="AM107" s="195">
        <v>0</v>
      </c>
    </row>
    <row r="108" spans="1:39" ht="26.25" customHeight="1" x14ac:dyDescent="0.2">
      <c r="B108" s="183" t="s">
        <v>107</v>
      </c>
      <c r="C108" s="303">
        <v>0</v>
      </c>
      <c r="D108" s="303">
        <v>0</v>
      </c>
      <c r="E108" s="303">
        <v>0</v>
      </c>
      <c r="F108" s="186">
        <v>322</v>
      </c>
      <c r="G108" s="186">
        <v>322</v>
      </c>
      <c r="H108" s="195">
        <v>0</v>
      </c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195">
        <v>0</v>
      </c>
      <c r="AL108" s="195">
        <v>0</v>
      </c>
      <c r="AM108" s="195">
        <v>0</v>
      </c>
    </row>
    <row r="110" spans="1:39" ht="26.25" x14ac:dyDescent="0.2">
      <c r="A110" s="388" t="s">
        <v>163</v>
      </c>
      <c r="B110" s="388"/>
      <c r="C110" s="388"/>
      <c r="D110" s="388"/>
      <c r="E110" s="388"/>
      <c r="F110" s="388"/>
      <c r="G110" s="388"/>
      <c r="H110" s="388"/>
      <c r="I110" s="388"/>
      <c r="J110" s="388"/>
      <c r="K110" s="388"/>
      <c r="L110" s="388"/>
      <c r="M110" s="388"/>
      <c r="N110" s="388"/>
      <c r="O110" s="388"/>
      <c r="P110" s="388"/>
      <c r="Q110" s="388"/>
      <c r="R110" s="388"/>
      <c r="S110" s="388"/>
      <c r="T110" s="388"/>
      <c r="U110" s="388"/>
      <c r="V110" s="388"/>
      <c r="W110" s="388"/>
      <c r="X110" s="388"/>
      <c r="Y110" s="388"/>
      <c r="Z110" s="388"/>
      <c r="AA110" s="388"/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8"/>
      <c r="AL110" s="388"/>
      <c r="AM110" s="388"/>
    </row>
    <row r="111" spans="1:39" x14ac:dyDescent="0.2">
      <c r="A111" s="389" t="s">
        <v>164</v>
      </c>
      <c r="B111" s="389"/>
      <c r="C111" s="389"/>
      <c r="D111" s="389"/>
      <c r="E111" s="389"/>
      <c r="F111" s="389"/>
      <c r="G111" s="389"/>
      <c r="H111" s="389"/>
      <c r="I111" s="389"/>
      <c r="J111" s="389"/>
      <c r="K111" s="389"/>
      <c r="L111" s="389"/>
      <c r="M111" s="389"/>
      <c r="N111" s="389"/>
      <c r="O111" s="389"/>
      <c r="P111" s="389"/>
      <c r="Q111" s="389"/>
      <c r="R111" s="389"/>
      <c r="S111" s="389"/>
      <c r="T111" s="389"/>
      <c r="U111" s="389"/>
      <c r="V111" s="389"/>
      <c r="W111" s="389"/>
      <c r="X111" s="389"/>
      <c r="Y111" s="389"/>
      <c r="Z111" s="389"/>
      <c r="AA111" s="389"/>
      <c r="AB111" s="389"/>
      <c r="AC111" s="389"/>
      <c r="AD111" s="389"/>
      <c r="AE111" s="389"/>
      <c r="AF111" s="389"/>
      <c r="AG111" s="389"/>
      <c r="AH111" s="389"/>
      <c r="AI111" s="389"/>
      <c r="AJ111" s="389"/>
      <c r="AK111" s="389"/>
      <c r="AL111" s="389"/>
      <c r="AM111" s="389"/>
    </row>
    <row r="112" spans="1:39" ht="26.25" hidden="1" x14ac:dyDescent="0.2">
      <c r="B112" s="388" t="s">
        <v>155</v>
      </c>
      <c r="C112" s="388"/>
      <c r="D112" s="388"/>
      <c r="E112" s="388"/>
      <c r="F112" s="388"/>
      <c r="G112" s="388"/>
      <c r="H112" s="388"/>
    </row>
    <row r="113" spans="1:8" ht="26.25" hidden="1" x14ac:dyDescent="0.2">
      <c r="A113" s="388" t="s">
        <v>157</v>
      </c>
      <c r="B113" s="388"/>
      <c r="C113" s="388"/>
      <c r="D113" s="388"/>
      <c r="E113" s="388"/>
      <c r="F113" s="388"/>
      <c r="G113" s="388"/>
      <c r="H113" s="388"/>
    </row>
    <row r="114" spans="1:8" hidden="1" x14ac:dyDescent="0.2">
      <c r="A114" s="389" t="s">
        <v>158</v>
      </c>
      <c r="B114" s="389"/>
      <c r="C114" s="389"/>
      <c r="D114" s="389"/>
      <c r="E114" s="389"/>
      <c r="F114" s="389"/>
      <c r="G114" s="389"/>
      <c r="H114" s="389"/>
    </row>
    <row r="118" spans="1:8" ht="26.25" x14ac:dyDescent="0.2">
      <c r="F118" s="158"/>
      <c r="G118" s="158"/>
    </row>
  </sheetData>
  <sheetProtection selectLockedCells="1" selectUnlockedCells="1"/>
  <mergeCells count="49">
    <mergeCell ref="B112:H112"/>
    <mergeCell ref="A113:H113"/>
    <mergeCell ref="A114:H114"/>
    <mergeCell ref="AJ15:AJ16"/>
    <mergeCell ref="AK15:AK16"/>
    <mergeCell ref="AL15:AL16"/>
    <mergeCell ref="AM15:AM16"/>
    <mergeCell ref="A110:AM110"/>
    <mergeCell ref="A111:AM111"/>
    <mergeCell ref="AD15:AD16"/>
    <mergeCell ref="AE15:AE16"/>
    <mergeCell ref="AF15:AF16"/>
    <mergeCell ref="AG15:AG16"/>
    <mergeCell ref="AH15:AH16"/>
    <mergeCell ref="AI15:AI16"/>
    <mergeCell ref="X15:X16"/>
    <mergeCell ref="Y15:Y16"/>
    <mergeCell ref="Z15:Z16"/>
    <mergeCell ref="AA15:AA16"/>
    <mergeCell ref="AB15:AB16"/>
    <mergeCell ref="AC15:AC16"/>
    <mergeCell ref="R15:R16"/>
    <mergeCell ref="S15:S16"/>
    <mergeCell ref="T15:T16"/>
    <mergeCell ref="U15:U16"/>
    <mergeCell ref="V15:V16"/>
    <mergeCell ref="W15:W16"/>
    <mergeCell ref="L15:L16"/>
    <mergeCell ref="M15:M16"/>
    <mergeCell ref="N15:N16"/>
    <mergeCell ref="O15:O16"/>
    <mergeCell ref="P15:P16"/>
    <mergeCell ref="Q15:Q16"/>
    <mergeCell ref="A9:AM9"/>
    <mergeCell ref="B15:B16"/>
    <mergeCell ref="C15:C16"/>
    <mergeCell ref="D15:D16"/>
    <mergeCell ref="E15:E16"/>
    <mergeCell ref="F15:F16"/>
    <mergeCell ref="G15:G16"/>
    <mergeCell ref="I15:I16"/>
    <mergeCell ref="J15:J16"/>
    <mergeCell ref="K15:K16"/>
    <mergeCell ref="F2:H2"/>
    <mergeCell ref="W2:Z2"/>
    <mergeCell ref="A5:AM5"/>
    <mergeCell ref="A6:AM6"/>
    <mergeCell ref="A7:AM7"/>
    <mergeCell ref="A8:AM8"/>
  </mergeCells>
  <printOptions horizontalCentered="1"/>
  <pageMargins left="0.90555555555555556" right="0.6694444444444444" top="0.59027777777777779" bottom="0.55138888888888893" header="0.51180555555555551" footer="0.236111111111111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zoomScale="60" zoomScaleNormal="60" zoomScaleSheetLayoutView="50" workbookViewId="0"/>
  </sheetViews>
  <sheetFormatPr defaultRowHeight="23.25" x14ac:dyDescent="0.2"/>
  <cols>
    <col min="1" max="1" width="9.140625" style="304"/>
    <col min="2" max="2" width="129.5703125" style="305" customWidth="1"/>
    <col min="3" max="5" width="0" style="305" hidden="1" customWidth="1"/>
    <col min="6" max="6" width="0" style="304" hidden="1" customWidth="1"/>
    <col min="7" max="7" width="26.42578125" style="304" customWidth="1"/>
    <col min="8" max="39" width="0" style="304" hidden="1" customWidth="1"/>
    <col min="40" max="16384" width="9.140625" style="304"/>
  </cols>
  <sheetData>
    <row r="1" spans="1:39" x14ac:dyDescent="0.2">
      <c r="B1" s="306"/>
      <c r="C1" s="306"/>
      <c r="D1" s="306"/>
      <c r="E1" s="306"/>
      <c r="F1" s="307"/>
      <c r="G1" s="307" t="s">
        <v>280</v>
      </c>
      <c r="H1" s="307"/>
      <c r="AG1" s="307"/>
      <c r="AH1" s="307"/>
      <c r="AI1" s="307"/>
      <c r="AJ1" s="307"/>
      <c r="AM1" s="307" t="s">
        <v>280</v>
      </c>
    </row>
    <row r="2" spans="1:39" hidden="1" x14ac:dyDescent="0.2">
      <c r="B2" s="306"/>
      <c r="C2" s="306"/>
      <c r="D2" s="306"/>
      <c r="E2" s="306"/>
      <c r="F2" s="399" t="s">
        <v>167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3" spans="1:39" x14ac:dyDescent="0.2">
      <c r="B3" s="306"/>
      <c r="C3" s="306"/>
      <c r="D3" s="306"/>
      <c r="E3" s="306"/>
      <c r="F3" s="309"/>
      <c r="G3" s="309"/>
    </row>
    <row r="4" spans="1:39" x14ac:dyDescent="0.2">
      <c r="B4" s="306"/>
      <c r="C4" s="306"/>
      <c r="D4" s="306"/>
      <c r="E4" s="306"/>
      <c r="F4" s="309"/>
      <c r="G4" s="309"/>
    </row>
    <row r="5" spans="1:39" x14ac:dyDescent="0.2">
      <c r="A5" s="391" t="s">
        <v>1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</row>
    <row r="6" spans="1:39" hidden="1" x14ac:dyDescent="0.2">
      <c r="A6" s="401" t="s">
        <v>2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</row>
    <row r="7" spans="1:39" s="310" customFormat="1" ht="24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281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hidden="1" x14ac:dyDescent="0.2">
      <c r="B10" s="311"/>
      <c r="C10" s="311"/>
      <c r="D10" s="311"/>
      <c r="E10" s="311"/>
    </row>
    <row r="11" spans="1:39" hidden="1" x14ac:dyDescent="0.2">
      <c r="B11" s="311"/>
      <c r="C11" s="311"/>
      <c r="D11" s="311"/>
      <c r="E11" s="311"/>
    </row>
    <row r="12" spans="1:39" hidden="1" x14ac:dyDescent="0.2">
      <c r="B12" s="311"/>
      <c r="C12" s="311"/>
      <c r="D12" s="311"/>
      <c r="E12" s="311"/>
    </row>
    <row r="13" spans="1:39" hidden="1" x14ac:dyDescent="0.2">
      <c r="B13" s="311"/>
      <c r="C13" s="311"/>
      <c r="D13" s="311"/>
      <c r="E13" s="311"/>
    </row>
    <row r="14" spans="1:39" ht="26.25" x14ac:dyDescent="0.2">
      <c r="B14" s="311"/>
      <c r="C14" s="158"/>
      <c r="D14" s="158"/>
      <c r="E14" s="158"/>
      <c r="F14" s="165"/>
      <c r="G14" s="165"/>
    </row>
    <row r="15" spans="1:39" ht="26.25" hidden="1" x14ac:dyDescent="0.2">
      <c r="B15" s="311"/>
      <c r="C15" s="311"/>
      <c r="D15" s="311"/>
      <c r="E15" s="311"/>
      <c r="H15" s="165" t="s">
        <v>35</v>
      </c>
    </row>
    <row r="16" spans="1:39" x14ac:dyDescent="0.2">
      <c r="F16" s="309"/>
      <c r="G16" s="309"/>
      <c r="H16" s="307"/>
      <c r="I16" s="307"/>
      <c r="J16" s="309"/>
      <c r="K16" s="307"/>
      <c r="L16" s="309"/>
      <c r="M16" s="307"/>
      <c r="N16" s="309"/>
      <c r="O16" s="307"/>
      <c r="P16" s="309"/>
      <c r="Q16" s="307"/>
      <c r="R16" s="309"/>
      <c r="S16" s="307"/>
      <c r="T16" s="309"/>
      <c r="U16" s="307"/>
      <c r="V16" s="309"/>
      <c r="W16" s="307"/>
      <c r="X16" s="309"/>
      <c r="Y16" s="309"/>
      <c r="AM16" s="307" t="s">
        <v>5</v>
      </c>
    </row>
    <row r="17" spans="2:39" ht="27" customHeight="1" x14ac:dyDescent="0.2">
      <c r="B17" s="395" t="s">
        <v>7</v>
      </c>
      <c r="C17" s="386" t="s">
        <v>8</v>
      </c>
      <c r="D17" s="386" t="s">
        <v>9</v>
      </c>
      <c r="E17" s="386" t="s">
        <v>10</v>
      </c>
      <c r="F17" s="386" t="s">
        <v>282</v>
      </c>
      <c r="G17" s="385" t="s">
        <v>12</v>
      </c>
      <c r="H17" s="230" t="s">
        <v>13</v>
      </c>
      <c r="I17" s="385" t="s">
        <v>14</v>
      </c>
      <c r="J17" s="386" t="s">
        <v>17</v>
      </c>
      <c r="K17" s="385" t="s">
        <v>16</v>
      </c>
      <c r="L17" s="386" t="s">
        <v>17</v>
      </c>
      <c r="M17" s="385" t="s">
        <v>18</v>
      </c>
      <c r="N17" s="385" t="s">
        <v>17</v>
      </c>
      <c r="O17" s="386" t="s">
        <v>19</v>
      </c>
      <c r="P17" s="386" t="s">
        <v>17</v>
      </c>
      <c r="Q17" s="386" t="s">
        <v>21</v>
      </c>
      <c r="R17" s="402" t="s">
        <v>283</v>
      </c>
      <c r="S17" s="386" t="s">
        <v>22</v>
      </c>
      <c r="T17" s="402" t="s">
        <v>17</v>
      </c>
      <c r="U17" s="385" t="s">
        <v>23</v>
      </c>
      <c r="V17" s="402" t="s">
        <v>17</v>
      </c>
      <c r="W17" s="385" t="s">
        <v>26</v>
      </c>
      <c r="X17" s="387" t="s">
        <v>17</v>
      </c>
      <c r="Y17" s="387" t="s">
        <v>28</v>
      </c>
      <c r="Z17" s="385" t="s">
        <v>26</v>
      </c>
      <c r="AA17" s="387" t="s">
        <v>17</v>
      </c>
      <c r="AB17" s="385" t="s">
        <v>27</v>
      </c>
      <c r="AC17" s="387" t="s">
        <v>17</v>
      </c>
      <c r="AD17" s="387" t="s">
        <v>28</v>
      </c>
      <c r="AE17" s="402" t="s">
        <v>17</v>
      </c>
      <c r="AF17" s="386" t="s">
        <v>29</v>
      </c>
      <c r="AG17" s="402" t="s">
        <v>17</v>
      </c>
      <c r="AH17" s="386" t="s">
        <v>30</v>
      </c>
      <c r="AI17" s="402" t="s">
        <v>17</v>
      </c>
      <c r="AJ17" s="402" t="s">
        <v>28</v>
      </c>
      <c r="AK17" s="395" t="s">
        <v>31</v>
      </c>
      <c r="AL17" s="395" t="s">
        <v>32</v>
      </c>
      <c r="AM17" s="395" t="s">
        <v>33</v>
      </c>
    </row>
    <row r="18" spans="2:39" ht="67.5" customHeight="1" x14ac:dyDescent="0.2">
      <c r="B18" s="395"/>
      <c r="C18" s="386"/>
      <c r="D18" s="386"/>
      <c r="E18" s="386"/>
      <c r="F18" s="386"/>
      <c r="G18" s="385"/>
      <c r="H18" s="231" t="s">
        <v>35</v>
      </c>
      <c r="I18" s="385"/>
      <c r="J18" s="386"/>
      <c r="K18" s="385"/>
      <c r="L18" s="386"/>
      <c r="M18" s="385"/>
      <c r="N18" s="385"/>
      <c r="O18" s="386"/>
      <c r="P18" s="386"/>
      <c r="Q18" s="386"/>
      <c r="R18" s="402"/>
      <c r="S18" s="386"/>
      <c r="T18" s="402"/>
      <c r="U18" s="385"/>
      <c r="V18" s="402"/>
      <c r="W18" s="385"/>
      <c r="X18" s="387"/>
      <c r="Y18" s="387"/>
      <c r="Z18" s="385"/>
      <c r="AA18" s="387"/>
      <c r="AB18" s="385"/>
      <c r="AC18" s="387"/>
      <c r="AD18" s="387"/>
      <c r="AE18" s="402"/>
      <c r="AF18" s="386"/>
      <c r="AG18" s="402"/>
      <c r="AH18" s="386"/>
      <c r="AI18" s="402"/>
      <c r="AJ18" s="402"/>
      <c r="AK18" s="395"/>
      <c r="AL18" s="395"/>
      <c r="AM18" s="395"/>
    </row>
    <row r="19" spans="2:39" ht="29.25" customHeight="1" x14ac:dyDescent="0.2">
      <c r="B19" s="167">
        <v>1</v>
      </c>
      <c r="C19" s="167">
        <v>2</v>
      </c>
      <c r="D19" s="167">
        <v>3</v>
      </c>
      <c r="E19" s="167">
        <v>3</v>
      </c>
      <c r="F19" s="167"/>
      <c r="G19" s="167">
        <v>2</v>
      </c>
      <c r="H19" s="167">
        <v>5</v>
      </c>
      <c r="I19" s="167">
        <v>2</v>
      </c>
      <c r="J19" s="167">
        <v>3</v>
      </c>
      <c r="K19" s="167">
        <v>2</v>
      </c>
      <c r="L19" s="167">
        <v>3</v>
      </c>
      <c r="M19" s="167">
        <v>4</v>
      </c>
      <c r="N19" s="167">
        <v>3</v>
      </c>
      <c r="O19" s="167">
        <v>2</v>
      </c>
      <c r="P19" s="167">
        <v>3</v>
      </c>
      <c r="Q19" s="167">
        <v>2</v>
      </c>
      <c r="R19" s="167">
        <v>3</v>
      </c>
      <c r="S19" s="167">
        <v>2</v>
      </c>
      <c r="T19" s="167">
        <v>3</v>
      </c>
      <c r="U19" s="167">
        <v>2</v>
      </c>
      <c r="V19" s="167">
        <v>3</v>
      </c>
      <c r="W19" s="167">
        <v>2</v>
      </c>
      <c r="X19" s="167">
        <v>3</v>
      </c>
      <c r="Y19" s="167">
        <v>4</v>
      </c>
      <c r="Z19" s="167">
        <v>2</v>
      </c>
      <c r="AA19" s="167">
        <v>3</v>
      </c>
      <c r="AB19" s="167">
        <v>2</v>
      </c>
      <c r="AC19" s="167">
        <v>3</v>
      </c>
      <c r="AD19" s="167">
        <v>4</v>
      </c>
      <c r="AE19" s="170">
        <f>SUM(AE20+AE25)</f>
        <v>0</v>
      </c>
      <c r="AF19" s="167">
        <v>4</v>
      </c>
      <c r="AG19" s="167">
        <v>3</v>
      </c>
      <c r="AH19" s="167">
        <v>2</v>
      </c>
      <c r="AI19" s="167">
        <v>3</v>
      </c>
      <c r="AJ19" s="167">
        <v>4</v>
      </c>
      <c r="AK19" s="167">
        <v>5</v>
      </c>
      <c r="AL19" s="167">
        <v>6</v>
      </c>
      <c r="AM19" s="167">
        <v>7</v>
      </c>
    </row>
    <row r="20" spans="2:39" ht="32.25" customHeight="1" x14ac:dyDescent="0.2">
      <c r="B20" s="312" t="s">
        <v>161</v>
      </c>
      <c r="C20" s="313">
        <f>SUM(C21++C25)</f>
        <v>123366</v>
      </c>
      <c r="D20" s="313">
        <f>SUM(D21++D25)</f>
        <v>78705</v>
      </c>
      <c r="E20" s="313">
        <f>SUM(E21++E25)</f>
        <v>29543</v>
      </c>
      <c r="F20" s="313">
        <f t="shared" ref="F20:U20" si="0">SUM(F21++F25)</f>
        <v>27354</v>
      </c>
      <c r="G20" s="313">
        <f>SUM(G21++G25)</f>
        <v>21563</v>
      </c>
      <c r="H20" s="313">
        <f t="shared" si="0"/>
        <v>0</v>
      </c>
      <c r="I20" s="313">
        <f>SUM(I21++I25)</f>
        <v>123366</v>
      </c>
      <c r="J20" s="313">
        <f t="shared" si="0"/>
        <v>0</v>
      </c>
      <c r="K20" s="313">
        <f t="shared" si="0"/>
        <v>123366</v>
      </c>
      <c r="L20" s="313">
        <f t="shared" si="0"/>
        <v>2142</v>
      </c>
      <c r="M20" s="313">
        <f t="shared" si="0"/>
        <v>125508</v>
      </c>
      <c r="N20" s="313">
        <f t="shared" si="0"/>
        <v>0</v>
      </c>
      <c r="O20" s="313">
        <f t="shared" si="0"/>
        <v>125508</v>
      </c>
      <c r="P20" s="313">
        <f t="shared" si="0"/>
        <v>-43484</v>
      </c>
      <c r="Q20" s="313">
        <f t="shared" si="0"/>
        <v>82024</v>
      </c>
      <c r="R20" s="313">
        <f>SUM(R21++R25)</f>
        <v>-1728</v>
      </c>
      <c r="S20" s="313">
        <f t="shared" si="0"/>
        <v>80296</v>
      </c>
      <c r="T20" s="313">
        <f>SUM(T21++T25)</f>
        <v>660</v>
      </c>
      <c r="U20" s="313">
        <f t="shared" si="0"/>
        <v>80956</v>
      </c>
      <c r="V20" s="313">
        <f t="shared" ref="V20:AD20" si="1">SUM(V21++V25)</f>
        <v>-165</v>
      </c>
      <c r="W20" s="313">
        <f t="shared" si="1"/>
        <v>80791</v>
      </c>
      <c r="X20" s="313">
        <f t="shared" si="1"/>
        <v>0</v>
      </c>
      <c r="Y20" s="313">
        <f t="shared" si="1"/>
        <v>0</v>
      </c>
      <c r="Z20" s="313">
        <f t="shared" si="1"/>
        <v>80791</v>
      </c>
      <c r="AA20" s="313">
        <f t="shared" si="1"/>
        <v>0</v>
      </c>
      <c r="AB20" s="313">
        <f t="shared" si="1"/>
        <v>80791</v>
      </c>
      <c r="AC20" s="313">
        <f t="shared" si="1"/>
        <v>-2086</v>
      </c>
      <c r="AD20" s="313">
        <f t="shared" si="1"/>
        <v>78705</v>
      </c>
      <c r="AE20" s="313">
        <f t="shared" ref="AE20:AM20" si="2">SUM(AE21++AE25)</f>
        <v>0</v>
      </c>
      <c r="AF20" s="313">
        <f t="shared" si="2"/>
        <v>0</v>
      </c>
      <c r="AG20" s="313">
        <f>SUM(AG21++AG25)</f>
        <v>0</v>
      </c>
      <c r="AH20" s="313">
        <f>SUM(AH21++AH25)</f>
        <v>0</v>
      </c>
      <c r="AI20" s="313">
        <f>SUM(AI21++AI25)</f>
        <v>0</v>
      </c>
      <c r="AJ20" s="313">
        <f>SUM(AJ21++AJ25)</f>
        <v>0</v>
      </c>
      <c r="AK20" s="313">
        <f t="shared" si="2"/>
        <v>0</v>
      </c>
      <c r="AL20" s="313">
        <f t="shared" si="2"/>
        <v>0</v>
      </c>
      <c r="AM20" s="313">
        <f t="shared" si="2"/>
        <v>0</v>
      </c>
    </row>
    <row r="21" spans="2:39" ht="29.25" customHeight="1" x14ac:dyDescent="0.35">
      <c r="B21" s="314" t="s">
        <v>37</v>
      </c>
      <c r="C21" s="315">
        <f>SUM(C22+C23+C24)</f>
        <v>13782</v>
      </c>
      <c r="D21" s="315">
        <f t="shared" ref="D21:AM21" si="3">SUM(D22+D23+D24)</f>
        <v>14566</v>
      </c>
      <c r="E21" s="315">
        <f t="shared" si="3"/>
        <v>14239</v>
      </c>
      <c r="F21" s="315">
        <f t="shared" si="3"/>
        <v>16649</v>
      </c>
      <c r="G21" s="315">
        <f t="shared" si="3"/>
        <v>13913</v>
      </c>
      <c r="H21" s="315">
        <f t="shared" si="3"/>
        <v>0</v>
      </c>
      <c r="I21" s="315">
        <f t="shared" si="3"/>
        <v>13782</v>
      </c>
      <c r="J21" s="315">
        <f t="shared" si="3"/>
        <v>0</v>
      </c>
      <c r="K21" s="315">
        <f t="shared" si="3"/>
        <v>13782</v>
      </c>
      <c r="L21" s="315">
        <f t="shared" si="3"/>
        <v>0</v>
      </c>
      <c r="M21" s="315">
        <f t="shared" si="3"/>
        <v>13782</v>
      </c>
      <c r="N21" s="315">
        <f t="shared" si="3"/>
        <v>0</v>
      </c>
      <c r="O21" s="315">
        <f t="shared" si="3"/>
        <v>13782</v>
      </c>
      <c r="P21" s="315">
        <f t="shared" si="3"/>
        <v>0</v>
      </c>
      <c r="Q21" s="315">
        <f t="shared" si="3"/>
        <v>13782</v>
      </c>
      <c r="R21" s="315">
        <f t="shared" si="3"/>
        <v>0</v>
      </c>
      <c r="S21" s="315">
        <f t="shared" si="3"/>
        <v>13782</v>
      </c>
      <c r="T21" s="315">
        <f t="shared" si="3"/>
        <v>660</v>
      </c>
      <c r="U21" s="315">
        <f t="shared" si="3"/>
        <v>14442</v>
      </c>
      <c r="V21" s="315">
        <f t="shared" si="3"/>
        <v>1670</v>
      </c>
      <c r="W21" s="315">
        <f t="shared" si="3"/>
        <v>16112</v>
      </c>
      <c r="X21" s="315">
        <f t="shared" si="3"/>
        <v>0</v>
      </c>
      <c r="Y21" s="315">
        <f t="shared" si="3"/>
        <v>0</v>
      </c>
      <c r="Z21" s="315">
        <f t="shared" si="3"/>
        <v>16112</v>
      </c>
      <c r="AA21" s="315">
        <f t="shared" si="3"/>
        <v>0</v>
      </c>
      <c r="AB21" s="315">
        <f t="shared" si="3"/>
        <v>16112</v>
      </c>
      <c r="AC21" s="315">
        <f t="shared" si="3"/>
        <v>-1546</v>
      </c>
      <c r="AD21" s="315">
        <f t="shared" si="3"/>
        <v>14566</v>
      </c>
      <c r="AE21" s="315">
        <f t="shared" si="3"/>
        <v>0</v>
      </c>
      <c r="AF21" s="315">
        <f t="shared" si="3"/>
        <v>0</v>
      </c>
      <c r="AG21" s="315">
        <f t="shared" si="3"/>
        <v>0</v>
      </c>
      <c r="AH21" s="315">
        <f t="shared" si="3"/>
        <v>0</v>
      </c>
      <c r="AI21" s="315">
        <f t="shared" si="3"/>
        <v>0</v>
      </c>
      <c r="AJ21" s="315">
        <f t="shared" si="3"/>
        <v>0</v>
      </c>
      <c r="AK21" s="315">
        <f t="shared" si="3"/>
        <v>0</v>
      </c>
      <c r="AL21" s="315">
        <f t="shared" si="3"/>
        <v>0</v>
      </c>
      <c r="AM21" s="315">
        <f t="shared" si="3"/>
        <v>0</v>
      </c>
    </row>
    <row r="22" spans="2:39" ht="21" customHeight="1" x14ac:dyDescent="0.2">
      <c r="B22" s="316" t="s">
        <v>88</v>
      </c>
      <c r="C22" s="317">
        <f t="shared" ref="C22:AM22" si="4">SUM(C32+C38+C45+C51+C52)</f>
        <v>10757</v>
      </c>
      <c r="D22" s="317">
        <f t="shared" si="4"/>
        <v>10881</v>
      </c>
      <c r="E22" s="317">
        <f t="shared" si="4"/>
        <v>10573</v>
      </c>
      <c r="F22" s="317">
        <f t="shared" si="4"/>
        <v>14736</v>
      </c>
      <c r="G22" s="317">
        <f t="shared" si="4"/>
        <v>12000</v>
      </c>
      <c r="H22" s="317">
        <f t="shared" si="4"/>
        <v>0</v>
      </c>
      <c r="I22" s="317">
        <f t="shared" si="4"/>
        <v>10757</v>
      </c>
      <c r="J22" s="317">
        <f t="shared" si="4"/>
        <v>0</v>
      </c>
      <c r="K22" s="317">
        <f t="shared" si="4"/>
        <v>10757</v>
      </c>
      <c r="L22" s="317">
        <f t="shared" si="4"/>
        <v>0</v>
      </c>
      <c r="M22" s="317">
        <f t="shared" si="4"/>
        <v>10757</v>
      </c>
      <c r="N22" s="317">
        <f t="shared" si="4"/>
        <v>0</v>
      </c>
      <c r="O22" s="317">
        <f t="shared" si="4"/>
        <v>10757</v>
      </c>
      <c r="P22" s="317">
        <f t="shared" si="4"/>
        <v>0</v>
      </c>
      <c r="Q22" s="317">
        <f t="shared" si="4"/>
        <v>10757</v>
      </c>
      <c r="R22" s="317">
        <f t="shared" si="4"/>
        <v>0</v>
      </c>
      <c r="S22" s="317">
        <f t="shared" si="4"/>
        <v>10757</v>
      </c>
      <c r="T22" s="317">
        <f t="shared" si="4"/>
        <v>0</v>
      </c>
      <c r="U22" s="317">
        <f t="shared" si="4"/>
        <v>10757</v>
      </c>
      <c r="V22" s="317">
        <f t="shared" si="4"/>
        <v>1670</v>
      </c>
      <c r="W22" s="317">
        <f t="shared" si="4"/>
        <v>12427</v>
      </c>
      <c r="X22" s="317">
        <f t="shared" si="4"/>
        <v>0</v>
      </c>
      <c r="Y22" s="317">
        <f t="shared" si="4"/>
        <v>0</v>
      </c>
      <c r="Z22" s="317">
        <f t="shared" si="4"/>
        <v>12427</v>
      </c>
      <c r="AA22" s="317">
        <f t="shared" si="4"/>
        <v>0</v>
      </c>
      <c r="AB22" s="317">
        <f t="shared" si="4"/>
        <v>12427</v>
      </c>
      <c r="AC22" s="317">
        <f t="shared" si="4"/>
        <v>-1546</v>
      </c>
      <c r="AD22" s="317">
        <f t="shared" si="4"/>
        <v>10881</v>
      </c>
      <c r="AE22" s="317">
        <f t="shared" si="4"/>
        <v>0</v>
      </c>
      <c r="AF22" s="317">
        <f t="shared" si="4"/>
        <v>0</v>
      </c>
      <c r="AG22" s="317">
        <f t="shared" si="4"/>
        <v>0</v>
      </c>
      <c r="AH22" s="317">
        <f t="shared" si="4"/>
        <v>0</v>
      </c>
      <c r="AI22" s="317">
        <f t="shared" si="4"/>
        <v>0</v>
      </c>
      <c r="AJ22" s="317">
        <f t="shared" si="4"/>
        <v>0</v>
      </c>
      <c r="AK22" s="317">
        <f t="shared" si="4"/>
        <v>0</v>
      </c>
      <c r="AL22" s="317">
        <f t="shared" si="4"/>
        <v>0</v>
      </c>
      <c r="AM22" s="317">
        <f t="shared" si="4"/>
        <v>0</v>
      </c>
    </row>
    <row r="23" spans="2:39" ht="21" customHeight="1" x14ac:dyDescent="0.2">
      <c r="B23" s="316" t="s">
        <v>92</v>
      </c>
      <c r="C23" s="317">
        <f>SUM(C53)</f>
        <v>3025</v>
      </c>
      <c r="D23" s="317">
        <f>SUM(D53)</f>
        <v>3685</v>
      </c>
      <c r="E23" s="317">
        <f>SUM(E53)</f>
        <v>3685</v>
      </c>
      <c r="F23" s="317">
        <f>SUM(F53)</f>
        <v>1913</v>
      </c>
      <c r="G23" s="317">
        <f>SUM(G53)</f>
        <v>1913</v>
      </c>
      <c r="H23" s="317">
        <f t="shared" ref="H23:AM23" si="5">SUM(H53)</f>
        <v>0</v>
      </c>
      <c r="I23" s="317">
        <f>SUM(I53)</f>
        <v>3025</v>
      </c>
      <c r="J23" s="317">
        <f t="shared" si="5"/>
        <v>0</v>
      </c>
      <c r="K23" s="317">
        <f t="shared" si="5"/>
        <v>3025</v>
      </c>
      <c r="L23" s="317">
        <f t="shared" si="5"/>
        <v>0</v>
      </c>
      <c r="M23" s="317">
        <f t="shared" si="5"/>
        <v>3025</v>
      </c>
      <c r="N23" s="317">
        <f t="shared" si="5"/>
        <v>0</v>
      </c>
      <c r="O23" s="317">
        <f t="shared" si="5"/>
        <v>3025</v>
      </c>
      <c r="P23" s="317">
        <f t="shared" si="5"/>
        <v>0</v>
      </c>
      <c r="Q23" s="317">
        <f t="shared" si="5"/>
        <v>3025</v>
      </c>
      <c r="R23" s="317">
        <f t="shared" si="5"/>
        <v>0</v>
      </c>
      <c r="S23" s="317">
        <f t="shared" si="5"/>
        <v>3025</v>
      </c>
      <c r="T23" s="317">
        <f t="shared" si="5"/>
        <v>660</v>
      </c>
      <c r="U23" s="317">
        <f t="shared" si="5"/>
        <v>3685</v>
      </c>
      <c r="V23" s="317">
        <f t="shared" si="5"/>
        <v>0</v>
      </c>
      <c r="W23" s="317">
        <f t="shared" si="5"/>
        <v>3685</v>
      </c>
      <c r="X23" s="317">
        <f t="shared" si="5"/>
        <v>0</v>
      </c>
      <c r="Y23" s="317">
        <f t="shared" si="5"/>
        <v>0</v>
      </c>
      <c r="Z23" s="317">
        <f t="shared" si="5"/>
        <v>3685</v>
      </c>
      <c r="AA23" s="317">
        <f t="shared" si="5"/>
        <v>0</v>
      </c>
      <c r="AB23" s="317">
        <f t="shared" si="5"/>
        <v>3685</v>
      </c>
      <c r="AC23" s="317">
        <f t="shared" si="5"/>
        <v>0</v>
      </c>
      <c r="AD23" s="317">
        <f t="shared" si="5"/>
        <v>3685</v>
      </c>
      <c r="AE23" s="317">
        <f t="shared" si="5"/>
        <v>0</v>
      </c>
      <c r="AF23" s="317">
        <f t="shared" si="5"/>
        <v>0</v>
      </c>
      <c r="AG23" s="317">
        <f t="shared" si="5"/>
        <v>0</v>
      </c>
      <c r="AH23" s="317">
        <f t="shared" si="5"/>
        <v>0</v>
      </c>
      <c r="AI23" s="317">
        <f t="shared" si="5"/>
        <v>0</v>
      </c>
      <c r="AJ23" s="317">
        <f t="shared" si="5"/>
        <v>0</v>
      </c>
      <c r="AK23" s="317">
        <f t="shared" si="5"/>
        <v>0</v>
      </c>
      <c r="AL23" s="317">
        <f t="shared" si="5"/>
        <v>0</v>
      </c>
      <c r="AM23" s="317">
        <f t="shared" si="5"/>
        <v>0</v>
      </c>
    </row>
    <row r="24" spans="2:39" ht="24" customHeight="1" x14ac:dyDescent="0.2">
      <c r="B24" s="318" t="s">
        <v>96</v>
      </c>
      <c r="C24" s="319">
        <f>SUM(C33)</f>
        <v>0</v>
      </c>
      <c r="D24" s="319">
        <f t="shared" ref="D24:AM24" si="6">SUM(D33)</f>
        <v>0</v>
      </c>
      <c r="E24" s="319">
        <f t="shared" si="6"/>
        <v>-19</v>
      </c>
      <c r="F24" s="319">
        <f t="shared" si="6"/>
        <v>0</v>
      </c>
      <c r="G24" s="319">
        <f t="shared" si="6"/>
        <v>0</v>
      </c>
      <c r="H24" s="319">
        <f t="shared" si="6"/>
        <v>0</v>
      </c>
      <c r="I24" s="319">
        <f t="shared" si="6"/>
        <v>0</v>
      </c>
      <c r="J24" s="319">
        <f t="shared" si="6"/>
        <v>0</v>
      </c>
      <c r="K24" s="319">
        <f t="shared" si="6"/>
        <v>0</v>
      </c>
      <c r="L24" s="319">
        <f t="shared" si="6"/>
        <v>0</v>
      </c>
      <c r="M24" s="319">
        <f t="shared" si="6"/>
        <v>0</v>
      </c>
      <c r="N24" s="319">
        <f t="shared" si="6"/>
        <v>0</v>
      </c>
      <c r="O24" s="319">
        <f t="shared" si="6"/>
        <v>0</v>
      </c>
      <c r="P24" s="319">
        <f t="shared" si="6"/>
        <v>0</v>
      </c>
      <c r="Q24" s="319">
        <f t="shared" si="6"/>
        <v>0</v>
      </c>
      <c r="R24" s="319">
        <f t="shared" si="6"/>
        <v>0</v>
      </c>
      <c r="S24" s="319">
        <f t="shared" si="6"/>
        <v>0</v>
      </c>
      <c r="T24" s="319">
        <f t="shared" si="6"/>
        <v>0</v>
      </c>
      <c r="U24" s="319">
        <f t="shared" si="6"/>
        <v>0</v>
      </c>
      <c r="V24" s="319">
        <f t="shared" si="6"/>
        <v>0</v>
      </c>
      <c r="W24" s="319">
        <f t="shared" si="6"/>
        <v>0</v>
      </c>
      <c r="X24" s="319">
        <f t="shared" si="6"/>
        <v>0</v>
      </c>
      <c r="Y24" s="319">
        <f t="shared" si="6"/>
        <v>0</v>
      </c>
      <c r="Z24" s="319">
        <f t="shared" si="6"/>
        <v>0</v>
      </c>
      <c r="AA24" s="319">
        <f t="shared" si="6"/>
        <v>0</v>
      </c>
      <c r="AB24" s="319">
        <f t="shared" si="6"/>
        <v>0</v>
      </c>
      <c r="AC24" s="319">
        <f t="shared" si="6"/>
        <v>0</v>
      </c>
      <c r="AD24" s="319">
        <f t="shared" si="6"/>
        <v>0</v>
      </c>
      <c r="AE24" s="319">
        <f t="shared" si="6"/>
        <v>0</v>
      </c>
      <c r="AF24" s="319">
        <f t="shared" si="6"/>
        <v>0</v>
      </c>
      <c r="AG24" s="319">
        <f t="shared" si="6"/>
        <v>0</v>
      </c>
      <c r="AH24" s="319">
        <f t="shared" si="6"/>
        <v>0</v>
      </c>
      <c r="AI24" s="319">
        <f t="shared" si="6"/>
        <v>0</v>
      </c>
      <c r="AJ24" s="319">
        <f t="shared" si="6"/>
        <v>0</v>
      </c>
      <c r="AK24" s="319">
        <f t="shared" si="6"/>
        <v>0</v>
      </c>
      <c r="AL24" s="319">
        <f t="shared" si="6"/>
        <v>0</v>
      </c>
      <c r="AM24" s="319">
        <f t="shared" si="6"/>
        <v>0</v>
      </c>
    </row>
    <row r="25" spans="2:39" ht="22.5" customHeight="1" x14ac:dyDescent="0.35">
      <c r="B25" s="320" t="s">
        <v>105</v>
      </c>
      <c r="C25" s="321">
        <f>SUM(C26+C27+C29+C28)</f>
        <v>109584</v>
      </c>
      <c r="D25" s="321">
        <f t="shared" ref="D25:AM25" si="7">SUM(D26+D27+D29+D28)</f>
        <v>64139</v>
      </c>
      <c r="E25" s="321">
        <f t="shared" si="7"/>
        <v>15304</v>
      </c>
      <c r="F25" s="321">
        <f t="shared" si="7"/>
        <v>10705</v>
      </c>
      <c r="G25" s="321">
        <f t="shared" si="7"/>
        <v>7650</v>
      </c>
      <c r="H25" s="321">
        <f t="shared" si="7"/>
        <v>0</v>
      </c>
      <c r="I25" s="321">
        <f t="shared" si="7"/>
        <v>109584</v>
      </c>
      <c r="J25" s="321">
        <f t="shared" si="7"/>
        <v>0</v>
      </c>
      <c r="K25" s="321">
        <f t="shared" si="7"/>
        <v>109584</v>
      </c>
      <c r="L25" s="321">
        <f t="shared" si="7"/>
        <v>2142</v>
      </c>
      <c r="M25" s="321">
        <f t="shared" si="7"/>
        <v>111726</v>
      </c>
      <c r="N25" s="321">
        <f t="shared" si="7"/>
        <v>0</v>
      </c>
      <c r="O25" s="321">
        <f t="shared" si="7"/>
        <v>111726</v>
      </c>
      <c r="P25" s="321">
        <f t="shared" si="7"/>
        <v>-43484</v>
      </c>
      <c r="Q25" s="321">
        <f t="shared" si="7"/>
        <v>68242</v>
      </c>
      <c r="R25" s="321">
        <f t="shared" si="7"/>
        <v>-1728</v>
      </c>
      <c r="S25" s="321">
        <f t="shared" si="7"/>
        <v>66514</v>
      </c>
      <c r="T25" s="321">
        <f t="shared" si="7"/>
        <v>0</v>
      </c>
      <c r="U25" s="321">
        <f t="shared" si="7"/>
        <v>66514</v>
      </c>
      <c r="V25" s="321">
        <f t="shared" si="7"/>
        <v>-1835</v>
      </c>
      <c r="W25" s="321">
        <f t="shared" si="7"/>
        <v>64679</v>
      </c>
      <c r="X25" s="321">
        <f t="shared" si="7"/>
        <v>0</v>
      </c>
      <c r="Y25" s="321">
        <f t="shared" si="7"/>
        <v>0</v>
      </c>
      <c r="Z25" s="321">
        <f t="shared" si="7"/>
        <v>64679</v>
      </c>
      <c r="AA25" s="321">
        <f t="shared" si="7"/>
        <v>0</v>
      </c>
      <c r="AB25" s="321">
        <f t="shared" si="7"/>
        <v>64679</v>
      </c>
      <c r="AC25" s="321">
        <f t="shared" si="7"/>
        <v>-540</v>
      </c>
      <c r="AD25" s="321">
        <f t="shared" si="7"/>
        <v>64139</v>
      </c>
      <c r="AE25" s="321">
        <f t="shared" si="7"/>
        <v>0</v>
      </c>
      <c r="AF25" s="321">
        <f t="shared" si="7"/>
        <v>0</v>
      </c>
      <c r="AG25" s="321">
        <f t="shared" si="7"/>
        <v>0</v>
      </c>
      <c r="AH25" s="321">
        <f t="shared" si="7"/>
        <v>0</v>
      </c>
      <c r="AI25" s="321">
        <f t="shared" si="7"/>
        <v>0</v>
      </c>
      <c r="AJ25" s="321">
        <f t="shared" si="7"/>
        <v>0</v>
      </c>
      <c r="AK25" s="321">
        <f t="shared" si="7"/>
        <v>0</v>
      </c>
      <c r="AL25" s="321">
        <f t="shared" si="7"/>
        <v>0</v>
      </c>
      <c r="AM25" s="321">
        <f t="shared" si="7"/>
        <v>0</v>
      </c>
    </row>
    <row r="26" spans="2:39" ht="21" hidden="1" customHeight="1" x14ac:dyDescent="0.2">
      <c r="B26" s="316" t="s">
        <v>92</v>
      </c>
      <c r="C26" s="319">
        <f>SUM(C47)</f>
        <v>0</v>
      </c>
      <c r="D26" s="319">
        <f>SUM(D47)</f>
        <v>0</v>
      </c>
      <c r="E26" s="319">
        <f>SUM(E47)</f>
        <v>0</v>
      </c>
      <c r="F26" s="319">
        <f t="shared" ref="F26:U26" si="8">SUM(F47)</f>
        <v>0</v>
      </c>
      <c r="G26" s="319">
        <f>SUM(G47)</f>
        <v>0</v>
      </c>
      <c r="H26" s="319">
        <f t="shared" si="8"/>
        <v>0</v>
      </c>
      <c r="I26" s="319">
        <f>SUM(I47)</f>
        <v>0</v>
      </c>
      <c r="J26" s="319">
        <f t="shared" si="8"/>
        <v>0</v>
      </c>
      <c r="K26" s="319">
        <f t="shared" si="8"/>
        <v>0</v>
      </c>
      <c r="L26" s="319">
        <f t="shared" si="8"/>
        <v>0</v>
      </c>
      <c r="M26" s="319">
        <f t="shared" si="8"/>
        <v>0</v>
      </c>
      <c r="N26" s="319">
        <f t="shared" si="8"/>
        <v>0</v>
      </c>
      <c r="O26" s="319">
        <f t="shared" si="8"/>
        <v>0</v>
      </c>
      <c r="P26" s="319">
        <f t="shared" si="8"/>
        <v>0</v>
      </c>
      <c r="Q26" s="319">
        <f t="shared" si="8"/>
        <v>0</v>
      </c>
      <c r="R26" s="319">
        <f>SUM(R47)</f>
        <v>0</v>
      </c>
      <c r="S26" s="319">
        <f t="shared" si="8"/>
        <v>0</v>
      </c>
      <c r="T26" s="319">
        <f>SUM(T47)</f>
        <v>0</v>
      </c>
      <c r="U26" s="319">
        <f t="shared" si="8"/>
        <v>0</v>
      </c>
      <c r="V26" s="319">
        <f t="shared" ref="V26:AD26" si="9">SUM(V47)</f>
        <v>0</v>
      </c>
      <c r="W26" s="319">
        <f t="shared" si="9"/>
        <v>0</v>
      </c>
      <c r="X26" s="319">
        <f t="shared" si="9"/>
        <v>0</v>
      </c>
      <c r="Y26" s="319">
        <f t="shared" si="9"/>
        <v>0</v>
      </c>
      <c r="Z26" s="319">
        <f t="shared" si="9"/>
        <v>0</v>
      </c>
      <c r="AA26" s="319">
        <f t="shared" si="9"/>
        <v>0</v>
      </c>
      <c r="AB26" s="319">
        <f t="shared" si="9"/>
        <v>0</v>
      </c>
      <c r="AC26" s="319">
        <f t="shared" si="9"/>
        <v>0</v>
      </c>
      <c r="AD26" s="319">
        <f t="shared" si="9"/>
        <v>0</v>
      </c>
      <c r="AE26" s="319">
        <f t="shared" ref="AE26:AM26" si="10">SUM(AE47)</f>
        <v>0</v>
      </c>
      <c r="AF26" s="319">
        <f t="shared" si="10"/>
        <v>0</v>
      </c>
      <c r="AG26" s="319">
        <f>SUM(AG47)</f>
        <v>0</v>
      </c>
      <c r="AH26" s="319">
        <f>SUM(AH47)</f>
        <v>0</v>
      </c>
      <c r="AI26" s="319">
        <f>SUM(AI47)</f>
        <v>0</v>
      </c>
      <c r="AJ26" s="319">
        <f>SUM(AJ47)</f>
        <v>0</v>
      </c>
      <c r="AK26" s="319">
        <f t="shared" si="10"/>
        <v>0</v>
      </c>
      <c r="AL26" s="319">
        <f t="shared" si="10"/>
        <v>0</v>
      </c>
      <c r="AM26" s="319">
        <f t="shared" si="10"/>
        <v>0</v>
      </c>
    </row>
    <row r="27" spans="2:39" ht="23.25" customHeight="1" x14ac:dyDescent="0.2">
      <c r="B27" s="322" t="s">
        <v>106</v>
      </c>
      <c r="C27" s="319">
        <f>SUM(C40+C55)</f>
        <v>100035</v>
      </c>
      <c r="D27" s="319">
        <f t="shared" ref="D27:AF27" si="11">SUM(D40+D55)</f>
        <v>58630</v>
      </c>
      <c r="E27" s="319">
        <f t="shared" si="11"/>
        <v>11414</v>
      </c>
      <c r="F27" s="319">
        <f t="shared" si="11"/>
        <v>3002</v>
      </c>
      <c r="G27" s="319">
        <f>SUM(G40+G55)</f>
        <v>3002</v>
      </c>
      <c r="H27" s="319">
        <f t="shared" si="11"/>
        <v>0</v>
      </c>
      <c r="I27" s="319">
        <f>SUM(I40+I55)</f>
        <v>100035</v>
      </c>
      <c r="J27" s="319">
        <f t="shared" si="11"/>
        <v>0</v>
      </c>
      <c r="K27" s="319">
        <f t="shared" si="11"/>
        <v>100035</v>
      </c>
      <c r="L27" s="319">
        <f t="shared" si="11"/>
        <v>0</v>
      </c>
      <c r="M27" s="319">
        <f t="shared" si="11"/>
        <v>100035</v>
      </c>
      <c r="N27" s="319">
        <f t="shared" si="11"/>
        <v>0</v>
      </c>
      <c r="O27" s="319">
        <f t="shared" si="11"/>
        <v>100035</v>
      </c>
      <c r="P27" s="319">
        <f t="shared" si="11"/>
        <v>-41405</v>
      </c>
      <c r="Q27" s="319">
        <f t="shared" si="11"/>
        <v>58630</v>
      </c>
      <c r="R27" s="319">
        <f>SUM(R40+R55)</f>
        <v>0</v>
      </c>
      <c r="S27" s="319">
        <f t="shared" si="11"/>
        <v>58630</v>
      </c>
      <c r="T27" s="319">
        <f>SUM(T40+T55)</f>
        <v>0</v>
      </c>
      <c r="U27" s="319">
        <f t="shared" si="11"/>
        <v>58630</v>
      </c>
      <c r="V27" s="319">
        <f>SUM(V40+V55)</f>
        <v>0</v>
      </c>
      <c r="W27" s="319">
        <f t="shared" si="11"/>
        <v>58630</v>
      </c>
      <c r="X27" s="319">
        <f t="shared" si="11"/>
        <v>0</v>
      </c>
      <c r="Y27" s="319">
        <f>SUM(Y40+Y55)</f>
        <v>0</v>
      </c>
      <c r="Z27" s="319">
        <f t="shared" si="11"/>
        <v>58630</v>
      </c>
      <c r="AA27" s="319">
        <f>SUM(AA40+AA55)</f>
        <v>0</v>
      </c>
      <c r="AB27" s="319">
        <f t="shared" si="11"/>
        <v>58630</v>
      </c>
      <c r="AC27" s="319">
        <f t="shared" si="11"/>
        <v>0</v>
      </c>
      <c r="AD27" s="319">
        <f t="shared" si="11"/>
        <v>58630</v>
      </c>
      <c r="AE27" s="319">
        <f>SUM(AE40+AE55)</f>
        <v>0</v>
      </c>
      <c r="AF27" s="319">
        <f t="shared" si="11"/>
        <v>0</v>
      </c>
      <c r="AG27" s="319">
        <f t="shared" ref="AG27:AM27" si="12">SUM(AG40+AG55)</f>
        <v>0</v>
      </c>
      <c r="AH27" s="319">
        <f t="shared" si="12"/>
        <v>0</v>
      </c>
      <c r="AI27" s="319">
        <f t="shared" si="12"/>
        <v>0</v>
      </c>
      <c r="AJ27" s="319">
        <f t="shared" si="12"/>
        <v>0</v>
      </c>
      <c r="AK27" s="319">
        <f t="shared" si="12"/>
        <v>0</v>
      </c>
      <c r="AL27" s="319">
        <f t="shared" si="12"/>
        <v>0</v>
      </c>
      <c r="AM27" s="319">
        <f t="shared" si="12"/>
        <v>0</v>
      </c>
    </row>
    <row r="28" spans="2:39" ht="23.25" customHeight="1" x14ac:dyDescent="0.2">
      <c r="B28" s="323" t="s">
        <v>107</v>
      </c>
      <c r="C28" s="319">
        <f>SUM(C41)</f>
        <v>0</v>
      </c>
      <c r="D28" s="319">
        <f t="shared" ref="D28:AM28" si="13">SUM(D41)</f>
        <v>0</v>
      </c>
      <c r="E28" s="319">
        <f t="shared" si="13"/>
        <v>0</v>
      </c>
      <c r="F28" s="319">
        <f t="shared" si="13"/>
        <v>10</v>
      </c>
      <c r="G28" s="319">
        <f t="shared" si="13"/>
        <v>10</v>
      </c>
      <c r="H28" s="319">
        <f t="shared" si="13"/>
        <v>0</v>
      </c>
      <c r="I28" s="319">
        <f t="shared" si="13"/>
        <v>0</v>
      </c>
      <c r="J28" s="319">
        <f t="shared" si="13"/>
        <v>0</v>
      </c>
      <c r="K28" s="319">
        <f t="shared" si="13"/>
        <v>0</v>
      </c>
      <c r="L28" s="319">
        <f t="shared" si="13"/>
        <v>0</v>
      </c>
      <c r="M28" s="319">
        <f t="shared" si="13"/>
        <v>0</v>
      </c>
      <c r="N28" s="319">
        <f t="shared" si="13"/>
        <v>0</v>
      </c>
      <c r="O28" s="319">
        <f t="shared" si="13"/>
        <v>0</v>
      </c>
      <c r="P28" s="319">
        <f t="shared" si="13"/>
        <v>0</v>
      </c>
      <c r="Q28" s="319">
        <f t="shared" si="13"/>
        <v>0</v>
      </c>
      <c r="R28" s="319">
        <f t="shared" si="13"/>
        <v>0</v>
      </c>
      <c r="S28" s="319">
        <f t="shared" si="13"/>
        <v>0</v>
      </c>
      <c r="T28" s="319">
        <f t="shared" si="13"/>
        <v>0</v>
      </c>
      <c r="U28" s="319">
        <f t="shared" si="13"/>
        <v>0</v>
      </c>
      <c r="V28" s="319">
        <f t="shared" si="13"/>
        <v>0</v>
      </c>
      <c r="W28" s="319">
        <f t="shared" si="13"/>
        <v>0</v>
      </c>
      <c r="X28" s="319">
        <f t="shared" si="13"/>
        <v>0</v>
      </c>
      <c r="Y28" s="319">
        <f t="shared" si="13"/>
        <v>0</v>
      </c>
      <c r="Z28" s="319">
        <f t="shared" si="13"/>
        <v>0</v>
      </c>
      <c r="AA28" s="319">
        <f t="shared" si="13"/>
        <v>0</v>
      </c>
      <c r="AB28" s="319">
        <f t="shared" si="13"/>
        <v>0</v>
      </c>
      <c r="AC28" s="319">
        <f t="shared" si="13"/>
        <v>0</v>
      </c>
      <c r="AD28" s="319">
        <f t="shared" si="13"/>
        <v>0</v>
      </c>
      <c r="AE28" s="319">
        <f t="shared" si="13"/>
        <v>0</v>
      </c>
      <c r="AF28" s="319">
        <f t="shared" si="13"/>
        <v>0</v>
      </c>
      <c r="AG28" s="319">
        <f t="shared" si="13"/>
        <v>0</v>
      </c>
      <c r="AH28" s="319">
        <f t="shared" si="13"/>
        <v>0</v>
      </c>
      <c r="AI28" s="319">
        <f t="shared" si="13"/>
        <v>0</v>
      </c>
      <c r="AJ28" s="319">
        <f t="shared" si="13"/>
        <v>0</v>
      </c>
      <c r="AK28" s="319">
        <f t="shared" si="13"/>
        <v>0</v>
      </c>
      <c r="AL28" s="319">
        <f t="shared" si="13"/>
        <v>0</v>
      </c>
      <c r="AM28" s="319">
        <f t="shared" si="13"/>
        <v>0</v>
      </c>
    </row>
    <row r="29" spans="2:39" ht="22.5" customHeight="1" x14ac:dyDescent="0.2">
      <c r="B29" s="316" t="s">
        <v>101</v>
      </c>
      <c r="C29" s="319">
        <f t="shared" ref="C29:AM29" si="14">SUM(C35+C42+C48+C56)</f>
        <v>9549</v>
      </c>
      <c r="D29" s="319">
        <f t="shared" si="14"/>
        <v>5509</v>
      </c>
      <c r="E29" s="319">
        <f t="shared" si="14"/>
        <v>3890</v>
      </c>
      <c r="F29" s="319">
        <f t="shared" si="14"/>
        <v>7693</v>
      </c>
      <c r="G29" s="319">
        <f t="shared" si="14"/>
        <v>4638</v>
      </c>
      <c r="H29" s="319">
        <f t="shared" si="14"/>
        <v>0</v>
      </c>
      <c r="I29" s="319">
        <f t="shared" si="14"/>
        <v>9549</v>
      </c>
      <c r="J29" s="319">
        <f t="shared" si="14"/>
        <v>0</v>
      </c>
      <c r="K29" s="319">
        <f t="shared" si="14"/>
        <v>9549</v>
      </c>
      <c r="L29" s="319">
        <f t="shared" si="14"/>
        <v>2142</v>
      </c>
      <c r="M29" s="319">
        <f t="shared" si="14"/>
        <v>11691</v>
      </c>
      <c r="N29" s="319">
        <f t="shared" si="14"/>
        <v>0</v>
      </c>
      <c r="O29" s="319">
        <f t="shared" si="14"/>
        <v>11691</v>
      </c>
      <c r="P29" s="319">
        <f t="shared" si="14"/>
        <v>-2079</v>
      </c>
      <c r="Q29" s="319">
        <f t="shared" si="14"/>
        <v>9612</v>
      </c>
      <c r="R29" s="319">
        <f t="shared" si="14"/>
        <v>-1728</v>
      </c>
      <c r="S29" s="319">
        <f t="shared" si="14"/>
        <v>7884</v>
      </c>
      <c r="T29" s="319">
        <f t="shared" si="14"/>
        <v>0</v>
      </c>
      <c r="U29" s="319">
        <f t="shared" si="14"/>
        <v>7884</v>
      </c>
      <c r="V29" s="319">
        <f t="shared" si="14"/>
        <v>-1835</v>
      </c>
      <c r="W29" s="319">
        <f t="shared" si="14"/>
        <v>6049</v>
      </c>
      <c r="X29" s="319">
        <f t="shared" si="14"/>
        <v>0</v>
      </c>
      <c r="Y29" s="319">
        <f t="shared" si="14"/>
        <v>0</v>
      </c>
      <c r="Z29" s="319">
        <f t="shared" si="14"/>
        <v>6049</v>
      </c>
      <c r="AA29" s="319">
        <f t="shared" si="14"/>
        <v>0</v>
      </c>
      <c r="AB29" s="319">
        <f t="shared" si="14"/>
        <v>6049</v>
      </c>
      <c r="AC29" s="319">
        <f t="shared" si="14"/>
        <v>-540</v>
      </c>
      <c r="AD29" s="319">
        <f t="shared" si="14"/>
        <v>5509</v>
      </c>
      <c r="AE29" s="319">
        <f t="shared" si="14"/>
        <v>0</v>
      </c>
      <c r="AF29" s="319">
        <f t="shared" si="14"/>
        <v>0</v>
      </c>
      <c r="AG29" s="319">
        <f t="shared" si="14"/>
        <v>0</v>
      </c>
      <c r="AH29" s="319">
        <f t="shared" si="14"/>
        <v>0</v>
      </c>
      <c r="AI29" s="319">
        <f t="shared" si="14"/>
        <v>0</v>
      </c>
      <c r="AJ29" s="319">
        <f t="shared" si="14"/>
        <v>0</v>
      </c>
      <c r="AK29" s="319">
        <f t="shared" si="14"/>
        <v>0</v>
      </c>
      <c r="AL29" s="319">
        <f t="shared" si="14"/>
        <v>0</v>
      </c>
      <c r="AM29" s="319">
        <f t="shared" si="14"/>
        <v>0</v>
      </c>
    </row>
    <row r="30" spans="2:39" ht="26.25" customHeight="1" x14ac:dyDescent="0.2">
      <c r="B30" s="324" t="s">
        <v>284</v>
      </c>
      <c r="C30" s="325">
        <f>SUM(C31+C34)</f>
        <v>13196</v>
      </c>
      <c r="D30" s="325">
        <f>SUM(D31+D34)</f>
        <v>10347</v>
      </c>
      <c r="E30" s="325">
        <f>SUM(E31+E34)</f>
        <v>10320</v>
      </c>
      <c r="F30" s="325">
        <f t="shared" ref="F30:U30" si="15">SUM(F31+F34)</f>
        <v>16805</v>
      </c>
      <c r="G30" s="325">
        <f>SUM(G31+G34)</f>
        <v>12732</v>
      </c>
      <c r="H30" s="325">
        <f t="shared" si="15"/>
        <v>0</v>
      </c>
      <c r="I30" s="325">
        <f>SUM(I31+I34)</f>
        <v>13196</v>
      </c>
      <c r="J30" s="325">
        <f t="shared" si="15"/>
        <v>0</v>
      </c>
      <c r="K30" s="325">
        <f t="shared" si="15"/>
        <v>13196</v>
      </c>
      <c r="L30" s="325">
        <f t="shared" si="15"/>
        <v>0</v>
      </c>
      <c r="M30" s="325">
        <f t="shared" si="15"/>
        <v>13196</v>
      </c>
      <c r="N30" s="325">
        <f t="shared" si="15"/>
        <v>0</v>
      </c>
      <c r="O30" s="325">
        <f t="shared" si="15"/>
        <v>13196</v>
      </c>
      <c r="P30" s="325">
        <f t="shared" si="15"/>
        <v>-1000</v>
      </c>
      <c r="Q30" s="325">
        <f t="shared" si="15"/>
        <v>12196</v>
      </c>
      <c r="R30" s="325">
        <f>SUM(R31+R34)</f>
        <v>-1338</v>
      </c>
      <c r="S30" s="325">
        <f t="shared" si="15"/>
        <v>10858</v>
      </c>
      <c r="T30" s="325">
        <f>SUM(T31+T34)</f>
        <v>0</v>
      </c>
      <c r="U30" s="325">
        <f t="shared" si="15"/>
        <v>10858</v>
      </c>
      <c r="V30" s="325">
        <f t="shared" ref="V30:AD30" si="16">SUM(V31+V34)</f>
        <v>1316</v>
      </c>
      <c r="W30" s="325">
        <f t="shared" si="16"/>
        <v>12174</v>
      </c>
      <c r="X30" s="325">
        <f t="shared" si="16"/>
        <v>0</v>
      </c>
      <c r="Y30" s="325">
        <f t="shared" si="16"/>
        <v>0</v>
      </c>
      <c r="Z30" s="325">
        <f t="shared" si="16"/>
        <v>12174</v>
      </c>
      <c r="AA30" s="325">
        <f t="shared" si="16"/>
        <v>0</v>
      </c>
      <c r="AB30" s="325">
        <f t="shared" si="16"/>
        <v>12174</v>
      </c>
      <c r="AC30" s="325">
        <f t="shared" si="16"/>
        <v>-2027</v>
      </c>
      <c r="AD30" s="325">
        <f t="shared" si="16"/>
        <v>10147</v>
      </c>
      <c r="AE30" s="325">
        <f t="shared" ref="AE30:AM30" si="17">SUM(AE31+AE34)</f>
        <v>0</v>
      </c>
      <c r="AF30" s="325">
        <f t="shared" si="17"/>
        <v>0</v>
      </c>
      <c r="AG30" s="325">
        <f>SUM(AG31+AG34)</f>
        <v>0</v>
      </c>
      <c r="AH30" s="325">
        <f>SUM(AH31+AH34)</f>
        <v>0</v>
      </c>
      <c r="AI30" s="325">
        <f>SUM(AI31+AI34)</f>
        <v>0</v>
      </c>
      <c r="AJ30" s="325">
        <f>SUM(AJ31+AJ34)</f>
        <v>0</v>
      </c>
      <c r="AK30" s="325">
        <f t="shared" si="17"/>
        <v>0</v>
      </c>
      <c r="AL30" s="325">
        <f t="shared" si="17"/>
        <v>0</v>
      </c>
      <c r="AM30" s="325">
        <f t="shared" si="17"/>
        <v>0</v>
      </c>
    </row>
    <row r="31" spans="2:39" ht="21" customHeight="1" x14ac:dyDescent="0.2">
      <c r="B31" s="326" t="s">
        <v>37</v>
      </c>
      <c r="C31" s="327">
        <f>SUM(C32+C33)</f>
        <v>8418</v>
      </c>
      <c r="D31" s="327">
        <f t="shared" ref="D31:AM31" si="18">SUM(D32+D33)</f>
        <v>8801</v>
      </c>
      <c r="E31" s="327">
        <f t="shared" si="18"/>
        <v>8781</v>
      </c>
      <c r="F31" s="327">
        <f t="shared" si="18"/>
        <v>12073</v>
      </c>
      <c r="G31" s="327">
        <f t="shared" si="18"/>
        <v>10000</v>
      </c>
      <c r="H31" s="327">
        <f t="shared" si="18"/>
        <v>0</v>
      </c>
      <c r="I31" s="327">
        <f t="shared" si="18"/>
        <v>8418</v>
      </c>
      <c r="J31" s="327">
        <f t="shared" si="18"/>
        <v>0</v>
      </c>
      <c r="K31" s="327">
        <f t="shared" si="18"/>
        <v>8418</v>
      </c>
      <c r="L31" s="327">
        <f t="shared" si="18"/>
        <v>0</v>
      </c>
      <c r="M31" s="327">
        <f t="shared" si="18"/>
        <v>8418</v>
      </c>
      <c r="N31" s="327">
        <f t="shared" si="18"/>
        <v>0</v>
      </c>
      <c r="O31" s="327">
        <f t="shared" si="18"/>
        <v>8418</v>
      </c>
      <c r="P31" s="327">
        <f t="shared" si="18"/>
        <v>0</v>
      </c>
      <c r="Q31" s="327">
        <f t="shared" si="18"/>
        <v>8418</v>
      </c>
      <c r="R31" s="327">
        <f t="shared" si="18"/>
        <v>0</v>
      </c>
      <c r="S31" s="327">
        <f t="shared" si="18"/>
        <v>8418</v>
      </c>
      <c r="T31" s="327">
        <f t="shared" si="18"/>
        <v>0</v>
      </c>
      <c r="U31" s="327">
        <f t="shared" si="18"/>
        <v>8418</v>
      </c>
      <c r="V31" s="327">
        <f t="shared" si="18"/>
        <v>1670</v>
      </c>
      <c r="W31" s="327">
        <f t="shared" si="18"/>
        <v>10088</v>
      </c>
      <c r="X31" s="327">
        <f t="shared" si="18"/>
        <v>0</v>
      </c>
      <c r="Y31" s="327">
        <f t="shared" si="18"/>
        <v>0</v>
      </c>
      <c r="Z31" s="327">
        <f t="shared" si="18"/>
        <v>10088</v>
      </c>
      <c r="AA31" s="327">
        <f t="shared" si="18"/>
        <v>0</v>
      </c>
      <c r="AB31" s="327">
        <f t="shared" si="18"/>
        <v>10088</v>
      </c>
      <c r="AC31" s="327">
        <f t="shared" si="18"/>
        <v>-1487</v>
      </c>
      <c r="AD31" s="327">
        <f t="shared" si="18"/>
        <v>8601</v>
      </c>
      <c r="AE31" s="327">
        <f t="shared" si="18"/>
        <v>0</v>
      </c>
      <c r="AF31" s="327">
        <f t="shared" si="18"/>
        <v>0</v>
      </c>
      <c r="AG31" s="327">
        <f t="shared" si="18"/>
        <v>0</v>
      </c>
      <c r="AH31" s="327">
        <f t="shared" si="18"/>
        <v>0</v>
      </c>
      <c r="AI31" s="327">
        <f t="shared" si="18"/>
        <v>0</v>
      </c>
      <c r="AJ31" s="327">
        <f t="shared" si="18"/>
        <v>0</v>
      </c>
      <c r="AK31" s="327">
        <f t="shared" si="18"/>
        <v>0</v>
      </c>
      <c r="AL31" s="327">
        <f t="shared" si="18"/>
        <v>0</v>
      </c>
      <c r="AM31" s="327">
        <f t="shared" si="18"/>
        <v>0</v>
      </c>
    </row>
    <row r="32" spans="2:39" ht="21" customHeight="1" x14ac:dyDescent="0.2">
      <c r="B32" s="316" t="s">
        <v>88</v>
      </c>
      <c r="C32" s="319">
        <v>8418</v>
      </c>
      <c r="D32" s="319">
        <v>8801</v>
      </c>
      <c r="E32" s="319">
        <v>8800</v>
      </c>
      <c r="F32" s="319">
        <v>12073</v>
      </c>
      <c r="G32" s="319">
        <v>10000</v>
      </c>
      <c r="H32" s="319">
        <v>0</v>
      </c>
      <c r="I32" s="319">
        <v>8418</v>
      </c>
      <c r="J32" s="319">
        <v>0</v>
      </c>
      <c r="K32" s="319">
        <f>SUM(I32+J32)</f>
        <v>8418</v>
      </c>
      <c r="L32" s="319">
        <v>0</v>
      </c>
      <c r="M32" s="319">
        <f>SUM(K32+L32)</f>
        <v>8418</v>
      </c>
      <c r="N32" s="319">
        <v>0</v>
      </c>
      <c r="O32" s="319">
        <f>SUM(M32+N32)</f>
        <v>8418</v>
      </c>
      <c r="P32" s="319">
        <v>0</v>
      </c>
      <c r="Q32" s="319">
        <f>SUM(O32+P32)</f>
        <v>8418</v>
      </c>
      <c r="R32" s="319">
        <v>0</v>
      </c>
      <c r="S32" s="319">
        <f>SUM(Q32+R32)</f>
        <v>8418</v>
      </c>
      <c r="T32" s="319">
        <v>0</v>
      </c>
      <c r="U32" s="319">
        <f>SUM(S32+T32)</f>
        <v>8418</v>
      </c>
      <c r="V32" s="319">
        <v>1670</v>
      </c>
      <c r="W32" s="319">
        <f>SUM(U32+V32)</f>
        <v>10088</v>
      </c>
      <c r="X32" s="319">
        <v>0</v>
      </c>
      <c r="Y32" s="319">
        <v>0</v>
      </c>
      <c r="Z32" s="319">
        <f>SUM(W32+X32+Y32)</f>
        <v>10088</v>
      </c>
      <c r="AA32" s="319">
        <v>0</v>
      </c>
      <c r="AB32" s="319">
        <f>SUM(Z32+AA32)</f>
        <v>10088</v>
      </c>
      <c r="AC32" s="319">
        <v>-1487</v>
      </c>
      <c r="AD32" s="319">
        <f>SUM(AB32+AC32)</f>
        <v>8601</v>
      </c>
      <c r="AE32" s="319">
        <v>0</v>
      </c>
      <c r="AF32" s="319">
        <v>0</v>
      </c>
      <c r="AG32" s="319">
        <v>0</v>
      </c>
      <c r="AH32" s="319">
        <f>SUM(AF32+AG32)</f>
        <v>0</v>
      </c>
      <c r="AI32" s="319">
        <v>0</v>
      </c>
      <c r="AJ32" s="319">
        <f>SUM(AH32+AI32)</f>
        <v>0</v>
      </c>
      <c r="AK32" s="319">
        <v>0</v>
      </c>
      <c r="AL32" s="319">
        <v>0</v>
      </c>
      <c r="AM32" s="319">
        <v>0</v>
      </c>
    </row>
    <row r="33" spans="2:39" ht="21" customHeight="1" x14ac:dyDescent="0.2">
      <c r="B33" s="318" t="s">
        <v>96</v>
      </c>
      <c r="C33" s="319">
        <v>0</v>
      </c>
      <c r="D33" s="319">
        <v>0</v>
      </c>
      <c r="E33" s="319">
        <v>-19</v>
      </c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19"/>
    </row>
    <row r="34" spans="2:39" ht="21" customHeight="1" x14ac:dyDescent="0.2">
      <c r="B34" s="328" t="s">
        <v>285</v>
      </c>
      <c r="C34" s="327">
        <f t="shared" ref="C34:AM34" si="19">SUM(C35:C35)</f>
        <v>4778</v>
      </c>
      <c r="D34" s="327">
        <f t="shared" si="19"/>
        <v>1546</v>
      </c>
      <c r="E34" s="327">
        <f t="shared" si="19"/>
        <v>1539</v>
      </c>
      <c r="F34" s="327">
        <f t="shared" si="19"/>
        <v>4732</v>
      </c>
      <c r="G34" s="327">
        <f t="shared" si="19"/>
        <v>2732</v>
      </c>
      <c r="H34" s="327">
        <f t="shared" si="19"/>
        <v>0</v>
      </c>
      <c r="I34" s="327">
        <f t="shared" si="19"/>
        <v>4778</v>
      </c>
      <c r="J34" s="327">
        <f t="shared" si="19"/>
        <v>0</v>
      </c>
      <c r="K34" s="327">
        <f t="shared" si="19"/>
        <v>4778</v>
      </c>
      <c r="L34" s="327">
        <f t="shared" si="19"/>
        <v>0</v>
      </c>
      <c r="M34" s="327">
        <f t="shared" si="19"/>
        <v>4778</v>
      </c>
      <c r="N34" s="327">
        <f t="shared" si="19"/>
        <v>0</v>
      </c>
      <c r="O34" s="327">
        <f t="shared" si="19"/>
        <v>4778</v>
      </c>
      <c r="P34" s="327">
        <f t="shared" si="19"/>
        <v>-1000</v>
      </c>
      <c r="Q34" s="327">
        <f t="shared" si="19"/>
        <v>3778</v>
      </c>
      <c r="R34" s="327">
        <f t="shared" si="19"/>
        <v>-1338</v>
      </c>
      <c r="S34" s="327">
        <f t="shared" si="19"/>
        <v>2440</v>
      </c>
      <c r="T34" s="327">
        <f t="shared" si="19"/>
        <v>0</v>
      </c>
      <c r="U34" s="327">
        <f t="shared" si="19"/>
        <v>2440</v>
      </c>
      <c r="V34" s="327">
        <f t="shared" si="19"/>
        <v>-354</v>
      </c>
      <c r="W34" s="327">
        <f t="shared" si="19"/>
        <v>2086</v>
      </c>
      <c r="X34" s="327">
        <f t="shared" si="19"/>
        <v>0</v>
      </c>
      <c r="Y34" s="327">
        <f t="shared" si="19"/>
        <v>0</v>
      </c>
      <c r="Z34" s="327">
        <f t="shared" si="19"/>
        <v>2086</v>
      </c>
      <c r="AA34" s="327">
        <f t="shared" si="19"/>
        <v>0</v>
      </c>
      <c r="AB34" s="327">
        <f t="shared" si="19"/>
        <v>2086</v>
      </c>
      <c r="AC34" s="327">
        <f t="shared" si="19"/>
        <v>-540</v>
      </c>
      <c r="AD34" s="327">
        <f t="shared" si="19"/>
        <v>1546</v>
      </c>
      <c r="AE34" s="327">
        <f t="shared" si="19"/>
        <v>0</v>
      </c>
      <c r="AF34" s="327">
        <f t="shared" si="19"/>
        <v>0</v>
      </c>
      <c r="AG34" s="327">
        <f t="shared" si="19"/>
        <v>0</v>
      </c>
      <c r="AH34" s="327">
        <f t="shared" si="19"/>
        <v>0</v>
      </c>
      <c r="AI34" s="327">
        <f t="shared" si="19"/>
        <v>0</v>
      </c>
      <c r="AJ34" s="327">
        <f t="shared" si="19"/>
        <v>0</v>
      </c>
      <c r="AK34" s="327">
        <f t="shared" si="19"/>
        <v>0</v>
      </c>
      <c r="AL34" s="327">
        <f t="shared" si="19"/>
        <v>0</v>
      </c>
      <c r="AM34" s="327">
        <f t="shared" si="19"/>
        <v>0</v>
      </c>
    </row>
    <row r="35" spans="2:39" ht="22.5" customHeight="1" x14ac:dyDescent="0.2">
      <c r="B35" s="316" t="s">
        <v>101</v>
      </c>
      <c r="C35" s="319">
        <v>4778</v>
      </c>
      <c r="D35" s="319">
        <v>1546</v>
      </c>
      <c r="E35" s="319">
        <v>1539</v>
      </c>
      <c r="F35" s="319">
        <v>4732</v>
      </c>
      <c r="G35" s="319">
        <v>2732</v>
      </c>
      <c r="H35" s="319">
        <v>0</v>
      </c>
      <c r="I35" s="319">
        <v>4778</v>
      </c>
      <c r="J35" s="319">
        <v>0</v>
      </c>
      <c r="K35" s="319">
        <f t="shared" ref="K35:K56" si="20">SUM(I35+J35)</f>
        <v>4778</v>
      </c>
      <c r="L35" s="319">
        <v>0</v>
      </c>
      <c r="M35" s="319">
        <f>SUM(K35+L35)</f>
        <v>4778</v>
      </c>
      <c r="N35" s="319">
        <v>0</v>
      </c>
      <c r="O35" s="319">
        <f t="shared" ref="O35:O56" si="21">SUM(M35+N35)</f>
        <v>4778</v>
      </c>
      <c r="P35" s="319">
        <v>-1000</v>
      </c>
      <c r="Q35" s="319">
        <f>SUM(O35+P35)</f>
        <v>3778</v>
      </c>
      <c r="R35" s="319">
        <v>-1338</v>
      </c>
      <c r="S35" s="319">
        <f>SUM(Q35+R35)</f>
        <v>2440</v>
      </c>
      <c r="T35" s="319">
        <v>0</v>
      </c>
      <c r="U35" s="319">
        <f>SUM(S35+T35)</f>
        <v>2440</v>
      </c>
      <c r="V35" s="319">
        <v>-354</v>
      </c>
      <c r="W35" s="319">
        <f t="shared" ref="W35:W56" si="22">SUM(U35+V35)</f>
        <v>2086</v>
      </c>
      <c r="X35" s="319">
        <v>0</v>
      </c>
      <c r="Y35" s="319">
        <v>0</v>
      </c>
      <c r="Z35" s="319">
        <f t="shared" ref="Z35:Z56" si="23">SUM(W35+X35+Y35)</f>
        <v>2086</v>
      </c>
      <c r="AA35" s="319">
        <v>0</v>
      </c>
      <c r="AB35" s="319">
        <f>SUM(Z35+AA35)</f>
        <v>2086</v>
      </c>
      <c r="AC35" s="319">
        <v>-540</v>
      </c>
      <c r="AD35" s="319">
        <f>SUM(AB35+AC35)</f>
        <v>1546</v>
      </c>
      <c r="AE35" s="319">
        <v>0</v>
      </c>
      <c r="AF35" s="319">
        <v>0</v>
      </c>
      <c r="AG35" s="319">
        <v>0</v>
      </c>
      <c r="AH35" s="319">
        <f>SUM(AF35+AG35)</f>
        <v>0</v>
      </c>
      <c r="AI35" s="319">
        <v>0</v>
      </c>
      <c r="AJ35" s="319">
        <f>SUM(AH35+AI35)</f>
        <v>0</v>
      </c>
      <c r="AK35" s="319">
        <v>0</v>
      </c>
      <c r="AL35" s="319">
        <v>0</v>
      </c>
      <c r="AM35" s="319">
        <v>0</v>
      </c>
    </row>
    <row r="36" spans="2:39" ht="21" customHeight="1" x14ac:dyDescent="0.2">
      <c r="B36" s="324" t="s">
        <v>286</v>
      </c>
      <c r="C36" s="325">
        <f>SUM(C37+C39)</f>
        <v>86473</v>
      </c>
      <c r="D36" s="325">
        <f>SUM(D37+D39)</f>
        <v>45068</v>
      </c>
      <c r="E36" s="325">
        <f>SUM(E37+E39)</f>
        <v>8267</v>
      </c>
      <c r="F36" s="325">
        <f t="shared" ref="F36:W36" si="24">SUM(F37+F39)</f>
        <v>3010</v>
      </c>
      <c r="G36" s="325">
        <f>SUM(G37+G39)</f>
        <v>3010</v>
      </c>
      <c r="H36" s="325">
        <f t="shared" si="24"/>
        <v>0</v>
      </c>
      <c r="I36" s="325">
        <f>SUM(I37+I39)</f>
        <v>86473</v>
      </c>
      <c r="J36" s="325">
        <f t="shared" si="24"/>
        <v>0</v>
      </c>
      <c r="K36" s="325">
        <f t="shared" si="24"/>
        <v>86473</v>
      </c>
      <c r="L36" s="325">
        <f t="shared" si="24"/>
        <v>0</v>
      </c>
      <c r="M36" s="325">
        <f t="shared" si="24"/>
        <v>86473</v>
      </c>
      <c r="N36" s="325">
        <f t="shared" si="24"/>
        <v>0</v>
      </c>
      <c r="O36" s="325">
        <f t="shared" si="24"/>
        <v>86473</v>
      </c>
      <c r="P36" s="325">
        <f t="shared" si="24"/>
        <v>-41405</v>
      </c>
      <c r="Q36" s="325">
        <f t="shared" si="24"/>
        <v>45068</v>
      </c>
      <c r="R36" s="325">
        <f>SUM(R37+R39)</f>
        <v>0</v>
      </c>
      <c r="S36" s="325">
        <f t="shared" si="24"/>
        <v>45068</v>
      </c>
      <c r="T36" s="325">
        <f>SUM(T37+T39)</f>
        <v>0</v>
      </c>
      <c r="U36" s="325">
        <f t="shared" si="24"/>
        <v>45068</v>
      </c>
      <c r="V36" s="325">
        <f>SUM(V37+V39)</f>
        <v>0</v>
      </c>
      <c r="W36" s="325">
        <f t="shared" si="24"/>
        <v>45068</v>
      </c>
      <c r="X36" s="325">
        <f t="shared" ref="X36:AD36" si="25">SUM(X37+X39)</f>
        <v>0</v>
      </c>
      <c r="Y36" s="325">
        <f t="shared" si="25"/>
        <v>0</v>
      </c>
      <c r="Z36" s="325">
        <f>SUM(Z37+Z39)</f>
        <v>45068</v>
      </c>
      <c r="AA36" s="325">
        <f>SUM(AA37+AA39)</f>
        <v>0</v>
      </c>
      <c r="AB36" s="325">
        <f t="shared" si="25"/>
        <v>45068</v>
      </c>
      <c r="AC36" s="325">
        <f t="shared" si="25"/>
        <v>0</v>
      </c>
      <c r="AD36" s="325">
        <f t="shared" si="25"/>
        <v>45068</v>
      </c>
      <c r="AE36" s="325">
        <f t="shared" ref="AE36:AM36" si="26">SUM(AE37+AE39)</f>
        <v>0</v>
      </c>
      <c r="AF36" s="325">
        <f t="shared" si="26"/>
        <v>0</v>
      </c>
      <c r="AG36" s="325">
        <f t="shared" si="26"/>
        <v>0</v>
      </c>
      <c r="AH36" s="325">
        <f t="shared" si="26"/>
        <v>0</v>
      </c>
      <c r="AI36" s="325">
        <f>SUM(AI37+AI39)</f>
        <v>0</v>
      </c>
      <c r="AJ36" s="325">
        <f>SUM(AJ37+AJ39)</f>
        <v>0</v>
      </c>
      <c r="AK36" s="325">
        <f t="shared" si="26"/>
        <v>0</v>
      </c>
      <c r="AL36" s="325">
        <f t="shared" si="26"/>
        <v>0</v>
      </c>
      <c r="AM36" s="325">
        <f t="shared" si="26"/>
        <v>0</v>
      </c>
    </row>
    <row r="37" spans="2:39" ht="12.75" hidden="1" customHeight="1" x14ac:dyDescent="0.2">
      <c r="B37" s="326" t="s">
        <v>139</v>
      </c>
      <c r="C37" s="325">
        <f>SUM(C38)</f>
        <v>0</v>
      </c>
      <c r="D37" s="326"/>
      <c r="E37" s="325">
        <f>SUM(E38)</f>
        <v>0</v>
      </c>
      <c r="F37" s="325">
        <f>SUM(F38)</f>
        <v>0</v>
      </c>
      <c r="G37" s="325">
        <f>SUM(G38)</f>
        <v>0</v>
      </c>
      <c r="H37" s="319">
        <f>SUM(D37+F37)</f>
        <v>0</v>
      </c>
      <c r="I37" s="325">
        <f>SUM(I38)</f>
        <v>0</v>
      </c>
      <c r="J37" s="325">
        <f>SUM(J38)</f>
        <v>0</v>
      </c>
      <c r="K37" s="319">
        <f t="shared" si="20"/>
        <v>0</v>
      </c>
      <c r="L37" s="325">
        <f>SUM(L38)</f>
        <v>0</v>
      </c>
      <c r="M37" s="319">
        <f>SUM(K37+L37)</f>
        <v>0</v>
      </c>
      <c r="N37" s="325">
        <f>SUM(N38)</f>
        <v>0</v>
      </c>
      <c r="O37" s="319">
        <f t="shared" si="21"/>
        <v>0</v>
      </c>
      <c r="P37" s="325">
        <f>SUM(P38)</f>
        <v>0</v>
      </c>
      <c r="Q37" s="319">
        <f>SUM(O37+P37)</f>
        <v>0</v>
      </c>
      <c r="R37" s="325">
        <f>SUM(R38)</f>
        <v>0</v>
      </c>
      <c r="S37" s="319">
        <f>SUM(Q37+R37)</f>
        <v>0</v>
      </c>
      <c r="T37" s="325">
        <f>SUM(T38)</f>
        <v>0</v>
      </c>
      <c r="U37" s="319">
        <f>SUM(S37+T37)</f>
        <v>0</v>
      </c>
      <c r="V37" s="325">
        <f>SUM(V38)</f>
        <v>0</v>
      </c>
      <c r="W37" s="319">
        <f t="shared" si="22"/>
        <v>0</v>
      </c>
      <c r="X37" s="325">
        <f>SUM(X38)</f>
        <v>0</v>
      </c>
      <c r="Y37" s="325">
        <f>SUM(Y38)</f>
        <v>0</v>
      </c>
      <c r="Z37" s="319">
        <f t="shared" si="23"/>
        <v>0</v>
      </c>
      <c r="AA37" s="325">
        <f>SUM(AA38)</f>
        <v>0</v>
      </c>
      <c r="AB37" s="319">
        <f>SUM(Z37+AA37)</f>
        <v>0</v>
      </c>
      <c r="AC37" s="325">
        <f>SUM(AC38)</f>
        <v>0</v>
      </c>
      <c r="AD37" s="319">
        <f>SUM(AB37+AC37)</f>
        <v>0</v>
      </c>
      <c r="AE37" s="325">
        <f>SUM(AE38)</f>
        <v>0</v>
      </c>
      <c r="AF37" s="319">
        <f>SUM(AD37+AE37)</f>
        <v>0</v>
      </c>
      <c r="AG37" s="325">
        <f>SUM(AG38)</f>
        <v>0</v>
      </c>
      <c r="AH37" s="319">
        <f>SUM(AF37+AG37)</f>
        <v>0</v>
      </c>
      <c r="AI37" s="325">
        <f>SUM(AI38)</f>
        <v>0</v>
      </c>
      <c r="AJ37" s="319">
        <f>SUM(AH37+AI37)</f>
        <v>0</v>
      </c>
      <c r="AK37" s="319">
        <f>SUM(AB37*5/100+AB37)</f>
        <v>0</v>
      </c>
      <c r="AL37" s="319">
        <f>SUM(AK37*2.3/100+AK37)</f>
        <v>0</v>
      </c>
      <c r="AM37" s="319">
        <f>SUM(AL37*2.3/100+AL37)</f>
        <v>0</v>
      </c>
    </row>
    <row r="38" spans="2:39" ht="12.75" hidden="1" customHeight="1" x14ac:dyDescent="0.2">
      <c r="B38" s="316" t="s">
        <v>287</v>
      </c>
      <c r="C38" s="319">
        <v>0</v>
      </c>
      <c r="D38" s="316"/>
      <c r="E38" s="319">
        <v>0</v>
      </c>
      <c r="F38" s="319">
        <v>0</v>
      </c>
      <c r="G38" s="319">
        <v>0</v>
      </c>
      <c r="H38" s="319">
        <f>SUM(D38+F38)</f>
        <v>0</v>
      </c>
      <c r="I38" s="319">
        <v>0</v>
      </c>
      <c r="J38" s="319">
        <v>0</v>
      </c>
      <c r="K38" s="319">
        <f t="shared" si="20"/>
        <v>0</v>
      </c>
      <c r="L38" s="319">
        <v>0</v>
      </c>
      <c r="M38" s="319">
        <f>SUM(K38+L38)</f>
        <v>0</v>
      </c>
      <c r="N38" s="319">
        <v>0</v>
      </c>
      <c r="O38" s="319">
        <f t="shared" si="21"/>
        <v>0</v>
      </c>
      <c r="P38" s="319">
        <v>0</v>
      </c>
      <c r="Q38" s="319">
        <f>SUM(O38+P38)</f>
        <v>0</v>
      </c>
      <c r="R38" s="319">
        <v>0</v>
      </c>
      <c r="S38" s="319">
        <f>SUM(Q38+R38)</f>
        <v>0</v>
      </c>
      <c r="T38" s="319">
        <v>0</v>
      </c>
      <c r="U38" s="319">
        <f>SUM(S38+T38)</f>
        <v>0</v>
      </c>
      <c r="V38" s="319">
        <v>0</v>
      </c>
      <c r="W38" s="319">
        <f t="shared" si="22"/>
        <v>0</v>
      </c>
      <c r="X38" s="319">
        <v>0</v>
      </c>
      <c r="Y38" s="319">
        <v>0</v>
      </c>
      <c r="Z38" s="319">
        <f t="shared" si="23"/>
        <v>0</v>
      </c>
      <c r="AA38" s="319">
        <v>0</v>
      </c>
      <c r="AB38" s="319">
        <f>SUM(Z38+AA38)</f>
        <v>0</v>
      </c>
      <c r="AC38" s="319">
        <v>0</v>
      </c>
      <c r="AD38" s="319">
        <f>SUM(AB38+AC38)</f>
        <v>0</v>
      </c>
      <c r="AE38" s="319">
        <v>0</v>
      </c>
      <c r="AF38" s="319">
        <f>SUM(AD38+AE38)</f>
        <v>0</v>
      </c>
      <c r="AG38" s="319">
        <v>0</v>
      </c>
      <c r="AH38" s="319">
        <f>SUM(AF38+AG38)</f>
        <v>0</v>
      </c>
      <c r="AI38" s="319">
        <v>0</v>
      </c>
      <c r="AJ38" s="319">
        <f>SUM(AH38+AI38)</f>
        <v>0</v>
      </c>
      <c r="AK38" s="319">
        <f>SUM(AB38*5/100+AB38)</f>
        <v>0</v>
      </c>
      <c r="AL38" s="319">
        <f>SUM(AK38*2.3/100+AK38)</f>
        <v>0</v>
      </c>
      <c r="AM38" s="319">
        <f>SUM(AL38*2.3/100+AL38)</f>
        <v>0</v>
      </c>
    </row>
    <row r="39" spans="2:39" ht="21" customHeight="1" x14ac:dyDescent="0.2">
      <c r="B39" s="328" t="s">
        <v>105</v>
      </c>
      <c r="C39" s="327">
        <f>SUM(C42+C40+C41)</f>
        <v>86473</v>
      </c>
      <c r="D39" s="327">
        <f t="shared" ref="D39:AM39" si="27">SUM(D42+D40+D41)</f>
        <v>45068</v>
      </c>
      <c r="E39" s="327">
        <f t="shared" si="27"/>
        <v>8267</v>
      </c>
      <c r="F39" s="327">
        <f t="shared" si="27"/>
        <v>3010</v>
      </c>
      <c r="G39" s="327">
        <f t="shared" si="27"/>
        <v>3010</v>
      </c>
      <c r="H39" s="327">
        <f t="shared" si="27"/>
        <v>0</v>
      </c>
      <c r="I39" s="327">
        <f t="shared" si="27"/>
        <v>86473</v>
      </c>
      <c r="J39" s="327">
        <f t="shared" si="27"/>
        <v>0</v>
      </c>
      <c r="K39" s="327">
        <f t="shared" si="27"/>
        <v>86473</v>
      </c>
      <c r="L39" s="327">
        <f t="shared" si="27"/>
        <v>0</v>
      </c>
      <c r="M39" s="327">
        <f t="shared" si="27"/>
        <v>86473</v>
      </c>
      <c r="N39" s="327">
        <f t="shared" si="27"/>
        <v>0</v>
      </c>
      <c r="O39" s="327">
        <f t="shared" si="27"/>
        <v>86473</v>
      </c>
      <c r="P39" s="327">
        <f t="shared" si="27"/>
        <v>-41405</v>
      </c>
      <c r="Q39" s="327">
        <f t="shared" si="27"/>
        <v>45068</v>
      </c>
      <c r="R39" s="327">
        <f t="shared" si="27"/>
        <v>0</v>
      </c>
      <c r="S39" s="327">
        <f t="shared" si="27"/>
        <v>45068</v>
      </c>
      <c r="T39" s="327">
        <f t="shared" si="27"/>
        <v>0</v>
      </c>
      <c r="U39" s="327">
        <f t="shared" si="27"/>
        <v>45068</v>
      </c>
      <c r="V39" s="327">
        <f t="shared" si="27"/>
        <v>0</v>
      </c>
      <c r="W39" s="327">
        <f t="shared" si="27"/>
        <v>45068</v>
      </c>
      <c r="X39" s="327">
        <f t="shared" si="27"/>
        <v>0</v>
      </c>
      <c r="Y39" s="327">
        <f t="shared" si="27"/>
        <v>0</v>
      </c>
      <c r="Z39" s="327">
        <f t="shared" si="27"/>
        <v>45068</v>
      </c>
      <c r="AA39" s="327">
        <f t="shared" si="27"/>
        <v>0</v>
      </c>
      <c r="AB39" s="327">
        <f t="shared" si="27"/>
        <v>45068</v>
      </c>
      <c r="AC39" s="327">
        <f t="shared" si="27"/>
        <v>0</v>
      </c>
      <c r="AD39" s="327">
        <f t="shared" si="27"/>
        <v>45068</v>
      </c>
      <c r="AE39" s="327">
        <f t="shared" si="27"/>
        <v>0</v>
      </c>
      <c r="AF39" s="327">
        <f t="shared" si="27"/>
        <v>0</v>
      </c>
      <c r="AG39" s="327">
        <f t="shared" si="27"/>
        <v>0</v>
      </c>
      <c r="AH39" s="327">
        <f t="shared" si="27"/>
        <v>0</v>
      </c>
      <c r="AI39" s="327">
        <f t="shared" si="27"/>
        <v>0</v>
      </c>
      <c r="AJ39" s="327">
        <f t="shared" si="27"/>
        <v>0</v>
      </c>
      <c r="AK39" s="327">
        <f t="shared" si="27"/>
        <v>0</v>
      </c>
      <c r="AL39" s="327">
        <f t="shared" si="27"/>
        <v>0</v>
      </c>
      <c r="AM39" s="327">
        <f t="shared" si="27"/>
        <v>0</v>
      </c>
    </row>
    <row r="40" spans="2:39" ht="21" customHeight="1" x14ac:dyDescent="0.2">
      <c r="B40" s="322" t="s">
        <v>288</v>
      </c>
      <c r="C40" s="319">
        <v>86473</v>
      </c>
      <c r="D40" s="319">
        <v>45068</v>
      </c>
      <c r="E40" s="319">
        <v>8267</v>
      </c>
      <c r="F40" s="319">
        <v>3000</v>
      </c>
      <c r="G40" s="319">
        <v>3000</v>
      </c>
      <c r="H40" s="319">
        <v>0</v>
      </c>
      <c r="I40" s="319">
        <v>86473</v>
      </c>
      <c r="J40" s="319">
        <v>0</v>
      </c>
      <c r="K40" s="319">
        <f t="shared" si="20"/>
        <v>86473</v>
      </c>
      <c r="L40" s="319">
        <v>0</v>
      </c>
      <c r="M40" s="319">
        <f>SUM(K40+L40)</f>
        <v>86473</v>
      </c>
      <c r="N40" s="319">
        <v>0</v>
      </c>
      <c r="O40" s="319">
        <f t="shared" si="21"/>
        <v>86473</v>
      </c>
      <c r="P40" s="319">
        <v>-41405</v>
      </c>
      <c r="Q40" s="319">
        <f>SUM(O40+P40)</f>
        <v>45068</v>
      </c>
      <c r="R40" s="319">
        <v>0</v>
      </c>
      <c r="S40" s="319">
        <f>SUM(Q40+R40)</f>
        <v>45068</v>
      </c>
      <c r="T40" s="319">
        <v>0</v>
      </c>
      <c r="U40" s="319">
        <f>SUM(S40+T40)</f>
        <v>45068</v>
      </c>
      <c r="V40" s="319">
        <v>0</v>
      </c>
      <c r="W40" s="319">
        <f t="shared" si="22"/>
        <v>45068</v>
      </c>
      <c r="X40" s="319">
        <v>0</v>
      </c>
      <c r="Y40" s="319">
        <v>0</v>
      </c>
      <c r="Z40" s="319">
        <f t="shared" si="23"/>
        <v>45068</v>
      </c>
      <c r="AA40" s="319">
        <v>0</v>
      </c>
      <c r="AB40" s="319">
        <f>SUM(Z40+AA40)</f>
        <v>45068</v>
      </c>
      <c r="AC40" s="319">
        <v>0</v>
      </c>
      <c r="AD40" s="319">
        <f>SUM(AB40+AC40)</f>
        <v>45068</v>
      </c>
      <c r="AE40" s="319">
        <v>0</v>
      </c>
      <c r="AF40" s="319">
        <v>0</v>
      </c>
      <c r="AG40" s="319">
        <v>0</v>
      </c>
      <c r="AH40" s="319">
        <f>SUM(AF40+AG40)</f>
        <v>0</v>
      </c>
      <c r="AI40" s="319">
        <v>0</v>
      </c>
      <c r="AJ40" s="319">
        <f>SUM(AH40+AI40)</f>
        <v>0</v>
      </c>
      <c r="AK40" s="319">
        <v>0</v>
      </c>
      <c r="AL40" s="319">
        <v>0</v>
      </c>
      <c r="AM40" s="319">
        <v>0</v>
      </c>
    </row>
    <row r="41" spans="2:39" ht="26.25" customHeight="1" x14ac:dyDescent="0.2">
      <c r="B41" s="323" t="s">
        <v>107</v>
      </c>
      <c r="C41" s="319">
        <v>0</v>
      </c>
      <c r="D41" s="319">
        <v>0</v>
      </c>
      <c r="E41" s="319">
        <v>0</v>
      </c>
      <c r="F41" s="319">
        <v>10</v>
      </c>
      <c r="G41" s="319">
        <v>10</v>
      </c>
      <c r="H41" s="319">
        <v>0</v>
      </c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>
        <v>0</v>
      </c>
      <c r="AL41" s="319">
        <v>0</v>
      </c>
      <c r="AM41" s="319">
        <v>0</v>
      </c>
    </row>
    <row r="42" spans="2:39" ht="24" customHeight="1" x14ac:dyDescent="0.2">
      <c r="B42" s="316" t="s">
        <v>101</v>
      </c>
      <c r="C42" s="319">
        <v>0</v>
      </c>
      <c r="D42" s="319">
        <v>0</v>
      </c>
      <c r="E42" s="319">
        <v>0</v>
      </c>
      <c r="F42" s="319">
        <v>0</v>
      </c>
      <c r="G42" s="319">
        <v>0</v>
      </c>
      <c r="H42" s="319">
        <v>0</v>
      </c>
      <c r="I42" s="319">
        <v>0</v>
      </c>
      <c r="J42" s="319">
        <v>0</v>
      </c>
      <c r="K42" s="319">
        <f t="shared" si="20"/>
        <v>0</v>
      </c>
      <c r="L42" s="319">
        <v>0</v>
      </c>
      <c r="M42" s="319">
        <f>SUM(K42+L42)</f>
        <v>0</v>
      </c>
      <c r="N42" s="319">
        <v>0</v>
      </c>
      <c r="O42" s="319">
        <f t="shared" si="21"/>
        <v>0</v>
      </c>
      <c r="P42" s="319"/>
      <c r="Q42" s="319">
        <f>SUM(O42+P42)</f>
        <v>0</v>
      </c>
      <c r="R42" s="319"/>
      <c r="S42" s="319">
        <f>SUM(Q42+R42)</f>
        <v>0</v>
      </c>
      <c r="T42" s="319"/>
      <c r="U42" s="319">
        <f>SUM(S42+T42)</f>
        <v>0</v>
      </c>
      <c r="V42" s="319"/>
      <c r="W42" s="319">
        <f t="shared" si="22"/>
        <v>0</v>
      </c>
      <c r="X42" s="319">
        <v>0</v>
      </c>
      <c r="Y42" s="319"/>
      <c r="Z42" s="319">
        <f t="shared" si="23"/>
        <v>0</v>
      </c>
      <c r="AA42" s="319">
        <v>0</v>
      </c>
      <c r="AB42" s="319">
        <f>SUM(Z42+AA42)</f>
        <v>0</v>
      </c>
      <c r="AC42" s="319">
        <v>0</v>
      </c>
      <c r="AD42" s="319">
        <f>SUM(AB42+AC42)</f>
        <v>0</v>
      </c>
      <c r="AE42" s="319">
        <v>0</v>
      </c>
      <c r="AF42" s="319">
        <v>0</v>
      </c>
      <c r="AG42" s="319">
        <v>0</v>
      </c>
      <c r="AH42" s="319">
        <f>SUM(AF42+AG42)</f>
        <v>0</v>
      </c>
      <c r="AI42" s="319">
        <v>0</v>
      </c>
      <c r="AJ42" s="319">
        <f>SUM(AH42+AI42)</f>
        <v>0</v>
      </c>
      <c r="AK42" s="319">
        <v>0</v>
      </c>
      <c r="AL42" s="319">
        <v>0</v>
      </c>
      <c r="AM42" s="319">
        <v>0</v>
      </c>
    </row>
    <row r="43" spans="2:39" ht="39.75" customHeight="1" x14ac:dyDescent="0.2">
      <c r="B43" s="329" t="s">
        <v>289</v>
      </c>
      <c r="C43" s="325">
        <f>SUM(C44+C46)</f>
        <v>150</v>
      </c>
      <c r="D43" s="325">
        <f>SUM(D44+D46)</f>
        <v>91</v>
      </c>
      <c r="E43" s="325">
        <f>SUM(E44+E46)</f>
        <v>90</v>
      </c>
      <c r="F43" s="325">
        <f t="shared" ref="F43:W43" si="28">SUM(F44+F46)</f>
        <v>0</v>
      </c>
      <c r="G43" s="325">
        <f>SUM(G44+G46)</f>
        <v>0</v>
      </c>
      <c r="H43" s="325">
        <f t="shared" si="28"/>
        <v>0</v>
      </c>
      <c r="I43" s="325">
        <f>SUM(I44+I46)</f>
        <v>150</v>
      </c>
      <c r="J43" s="325">
        <f t="shared" si="28"/>
        <v>0</v>
      </c>
      <c r="K43" s="325">
        <f t="shared" si="28"/>
        <v>150</v>
      </c>
      <c r="L43" s="325">
        <f t="shared" si="28"/>
        <v>0</v>
      </c>
      <c r="M43" s="325">
        <f t="shared" si="28"/>
        <v>150</v>
      </c>
      <c r="N43" s="325">
        <f t="shared" si="28"/>
        <v>0</v>
      </c>
      <c r="O43" s="325">
        <f t="shared" si="28"/>
        <v>150</v>
      </c>
      <c r="P43" s="325">
        <f t="shared" si="28"/>
        <v>0</v>
      </c>
      <c r="Q43" s="325">
        <f t="shared" si="28"/>
        <v>150</v>
      </c>
      <c r="R43" s="325">
        <f>SUM(R44+R46)</f>
        <v>0</v>
      </c>
      <c r="S43" s="325">
        <f t="shared" si="28"/>
        <v>150</v>
      </c>
      <c r="T43" s="325">
        <f>SUM(T44+T46)</f>
        <v>0</v>
      </c>
      <c r="U43" s="325">
        <f t="shared" si="28"/>
        <v>150</v>
      </c>
      <c r="V43" s="325">
        <f>SUM(V44+V46)</f>
        <v>0</v>
      </c>
      <c r="W43" s="325">
        <f t="shared" si="28"/>
        <v>150</v>
      </c>
      <c r="X43" s="325">
        <f t="shared" ref="X43:AD43" si="29">SUM(X44+X46)</f>
        <v>0</v>
      </c>
      <c r="Y43" s="325">
        <f t="shared" si="29"/>
        <v>0</v>
      </c>
      <c r="Z43" s="325">
        <f>SUM(Z44+Z46)</f>
        <v>150</v>
      </c>
      <c r="AA43" s="325">
        <f>SUM(AA44+AA46)</f>
        <v>0</v>
      </c>
      <c r="AB43" s="325">
        <f t="shared" si="29"/>
        <v>150</v>
      </c>
      <c r="AC43" s="325">
        <f t="shared" si="29"/>
        <v>-59</v>
      </c>
      <c r="AD43" s="325">
        <f t="shared" si="29"/>
        <v>91</v>
      </c>
      <c r="AE43" s="325">
        <f t="shared" ref="AE43:AM43" si="30">SUM(AE44+AE46)</f>
        <v>0</v>
      </c>
      <c r="AF43" s="325">
        <f t="shared" si="30"/>
        <v>0</v>
      </c>
      <c r="AG43" s="325">
        <f t="shared" si="30"/>
        <v>0</v>
      </c>
      <c r="AH43" s="325">
        <f t="shared" si="30"/>
        <v>0</v>
      </c>
      <c r="AI43" s="325">
        <f>SUM(AI44+AI46)</f>
        <v>0</v>
      </c>
      <c r="AJ43" s="325">
        <f>SUM(AJ44+AJ46)</f>
        <v>0</v>
      </c>
      <c r="AK43" s="325">
        <f t="shared" si="30"/>
        <v>0</v>
      </c>
      <c r="AL43" s="325">
        <f t="shared" si="30"/>
        <v>0</v>
      </c>
      <c r="AM43" s="325">
        <f t="shared" si="30"/>
        <v>0</v>
      </c>
    </row>
    <row r="44" spans="2:39" ht="24.75" customHeight="1" x14ac:dyDescent="0.2">
      <c r="B44" s="326" t="s">
        <v>37</v>
      </c>
      <c r="C44" s="327">
        <f t="shared" ref="C44:AM44" si="31">SUM(C45)</f>
        <v>150</v>
      </c>
      <c r="D44" s="327">
        <f t="shared" si="31"/>
        <v>91</v>
      </c>
      <c r="E44" s="327">
        <f t="shared" si="31"/>
        <v>90</v>
      </c>
      <c r="F44" s="327">
        <f t="shared" si="31"/>
        <v>0</v>
      </c>
      <c r="G44" s="327">
        <f t="shared" si="31"/>
        <v>0</v>
      </c>
      <c r="H44" s="327">
        <f t="shared" si="31"/>
        <v>0</v>
      </c>
      <c r="I44" s="327">
        <f t="shared" si="31"/>
        <v>150</v>
      </c>
      <c r="J44" s="327">
        <f t="shared" si="31"/>
        <v>0</v>
      </c>
      <c r="K44" s="327">
        <f t="shared" si="31"/>
        <v>150</v>
      </c>
      <c r="L44" s="327">
        <f t="shared" si="31"/>
        <v>0</v>
      </c>
      <c r="M44" s="327">
        <f t="shared" si="31"/>
        <v>150</v>
      </c>
      <c r="N44" s="327">
        <f t="shared" si="31"/>
        <v>0</v>
      </c>
      <c r="O44" s="327">
        <f t="shared" si="31"/>
        <v>150</v>
      </c>
      <c r="P44" s="327">
        <f t="shared" si="31"/>
        <v>0</v>
      </c>
      <c r="Q44" s="327">
        <f t="shared" si="31"/>
        <v>150</v>
      </c>
      <c r="R44" s="327">
        <f t="shared" si="31"/>
        <v>0</v>
      </c>
      <c r="S44" s="327">
        <f t="shared" si="31"/>
        <v>150</v>
      </c>
      <c r="T44" s="327">
        <f t="shared" si="31"/>
        <v>0</v>
      </c>
      <c r="U44" s="327">
        <f t="shared" si="31"/>
        <v>150</v>
      </c>
      <c r="V44" s="327">
        <f t="shared" si="31"/>
        <v>0</v>
      </c>
      <c r="W44" s="327">
        <f t="shared" si="31"/>
        <v>150</v>
      </c>
      <c r="X44" s="327">
        <f t="shared" si="31"/>
        <v>0</v>
      </c>
      <c r="Y44" s="327">
        <f t="shared" si="31"/>
        <v>0</v>
      </c>
      <c r="Z44" s="327">
        <f t="shared" si="31"/>
        <v>150</v>
      </c>
      <c r="AA44" s="327">
        <f t="shared" si="31"/>
        <v>0</v>
      </c>
      <c r="AB44" s="327">
        <f t="shared" si="31"/>
        <v>150</v>
      </c>
      <c r="AC44" s="327">
        <f t="shared" si="31"/>
        <v>-59</v>
      </c>
      <c r="AD44" s="327">
        <f t="shared" si="31"/>
        <v>91</v>
      </c>
      <c r="AE44" s="327">
        <f t="shared" si="31"/>
        <v>0</v>
      </c>
      <c r="AF44" s="327">
        <f t="shared" si="31"/>
        <v>0</v>
      </c>
      <c r="AG44" s="327">
        <f t="shared" si="31"/>
        <v>0</v>
      </c>
      <c r="AH44" s="327">
        <f t="shared" si="31"/>
        <v>0</v>
      </c>
      <c r="AI44" s="327">
        <f t="shared" si="31"/>
        <v>0</v>
      </c>
      <c r="AJ44" s="327">
        <f t="shared" si="31"/>
        <v>0</v>
      </c>
      <c r="AK44" s="327">
        <f t="shared" si="31"/>
        <v>0</v>
      </c>
      <c r="AL44" s="327">
        <f t="shared" si="31"/>
        <v>0</v>
      </c>
      <c r="AM44" s="327">
        <f t="shared" si="31"/>
        <v>0</v>
      </c>
    </row>
    <row r="45" spans="2:39" ht="24" customHeight="1" x14ac:dyDescent="0.2">
      <c r="B45" s="316" t="s">
        <v>88</v>
      </c>
      <c r="C45" s="319">
        <v>150</v>
      </c>
      <c r="D45" s="319">
        <v>91</v>
      </c>
      <c r="E45" s="319">
        <v>90</v>
      </c>
      <c r="F45" s="319">
        <v>0</v>
      </c>
      <c r="G45" s="319">
        <v>0</v>
      </c>
      <c r="H45" s="319">
        <v>0</v>
      </c>
      <c r="I45" s="319">
        <v>150</v>
      </c>
      <c r="J45" s="319">
        <v>0</v>
      </c>
      <c r="K45" s="319">
        <f t="shared" si="20"/>
        <v>150</v>
      </c>
      <c r="L45" s="319">
        <v>0</v>
      </c>
      <c r="M45" s="319">
        <f>SUM(K45+L45)</f>
        <v>150</v>
      </c>
      <c r="N45" s="319">
        <v>0</v>
      </c>
      <c r="O45" s="319">
        <f t="shared" si="21"/>
        <v>150</v>
      </c>
      <c r="P45" s="319">
        <v>0</v>
      </c>
      <c r="Q45" s="319">
        <f>SUM(O45+P45)</f>
        <v>150</v>
      </c>
      <c r="R45" s="319">
        <v>0</v>
      </c>
      <c r="S45" s="319">
        <f>SUM(Q45+R45)</f>
        <v>150</v>
      </c>
      <c r="T45" s="319">
        <v>0</v>
      </c>
      <c r="U45" s="319">
        <f>SUM(S45+T45)</f>
        <v>150</v>
      </c>
      <c r="V45" s="319">
        <v>0</v>
      </c>
      <c r="W45" s="319">
        <f t="shared" si="22"/>
        <v>150</v>
      </c>
      <c r="X45" s="319">
        <v>0</v>
      </c>
      <c r="Y45" s="319">
        <v>0</v>
      </c>
      <c r="Z45" s="319">
        <f t="shared" si="23"/>
        <v>150</v>
      </c>
      <c r="AA45" s="319">
        <v>0</v>
      </c>
      <c r="AB45" s="319">
        <f>SUM(Z45+AA45)</f>
        <v>150</v>
      </c>
      <c r="AC45" s="319">
        <v>-59</v>
      </c>
      <c r="AD45" s="319">
        <f>SUM(AB45+AC45)</f>
        <v>91</v>
      </c>
      <c r="AE45" s="319">
        <v>0</v>
      </c>
      <c r="AF45" s="319">
        <v>0</v>
      </c>
      <c r="AG45" s="319">
        <v>0</v>
      </c>
      <c r="AH45" s="319">
        <f>SUM(AF45+AG45)</f>
        <v>0</v>
      </c>
      <c r="AI45" s="319">
        <v>0</v>
      </c>
      <c r="AJ45" s="319">
        <f>SUM(AH45+AI45)</f>
        <v>0</v>
      </c>
      <c r="AK45" s="319">
        <v>0</v>
      </c>
      <c r="AL45" s="319">
        <v>0</v>
      </c>
      <c r="AM45" s="319">
        <v>0</v>
      </c>
    </row>
    <row r="46" spans="2:39" ht="24" customHeight="1" x14ac:dyDescent="0.2">
      <c r="B46" s="328" t="s">
        <v>105</v>
      </c>
      <c r="C46" s="327">
        <f>SUM(C47+C48)</f>
        <v>0</v>
      </c>
      <c r="D46" s="327">
        <f>SUM(D47+D48)</f>
        <v>0</v>
      </c>
      <c r="E46" s="327">
        <f>SUM(E47+E48)</f>
        <v>0</v>
      </c>
      <c r="F46" s="327">
        <f t="shared" ref="F46:W46" si="32">SUM(F47+F48)</f>
        <v>0</v>
      </c>
      <c r="G46" s="327">
        <f>SUM(G47+G48)</f>
        <v>0</v>
      </c>
      <c r="H46" s="327">
        <f t="shared" si="32"/>
        <v>0</v>
      </c>
      <c r="I46" s="327">
        <f>SUM(I47+I48)</f>
        <v>0</v>
      </c>
      <c r="J46" s="327">
        <f t="shared" si="32"/>
        <v>0</v>
      </c>
      <c r="K46" s="327">
        <f t="shared" si="32"/>
        <v>0</v>
      </c>
      <c r="L46" s="327">
        <f t="shared" si="32"/>
        <v>0</v>
      </c>
      <c r="M46" s="327">
        <f t="shared" si="32"/>
        <v>0</v>
      </c>
      <c r="N46" s="327">
        <f t="shared" si="32"/>
        <v>0</v>
      </c>
      <c r="O46" s="327">
        <f t="shared" si="32"/>
        <v>0</v>
      </c>
      <c r="P46" s="327">
        <f t="shared" si="32"/>
        <v>0</v>
      </c>
      <c r="Q46" s="327">
        <f t="shared" si="32"/>
        <v>0</v>
      </c>
      <c r="R46" s="327">
        <f>SUM(R47+R48)</f>
        <v>0</v>
      </c>
      <c r="S46" s="327">
        <f t="shared" si="32"/>
        <v>0</v>
      </c>
      <c r="T46" s="327">
        <f>SUM(T47+T48)</f>
        <v>0</v>
      </c>
      <c r="U46" s="327">
        <f t="shared" si="32"/>
        <v>0</v>
      </c>
      <c r="V46" s="327">
        <f>SUM(V47+V48)</f>
        <v>0</v>
      </c>
      <c r="W46" s="327">
        <f t="shared" si="32"/>
        <v>0</v>
      </c>
      <c r="X46" s="327">
        <f t="shared" ref="X46:AD46" si="33">SUM(X47+X48)</f>
        <v>0</v>
      </c>
      <c r="Y46" s="327">
        <f t="shared" si="33"/>
        <v>0</v>
      </c>
      <c r="Z46" s="327">
        <f>SUM(Z47+Z48)</f>
        <v>0</v>
      </c>
      <c r="AA46" s="327">
        <f>SUM(AA47+AA48)</f>
        <v>0</v>
      </c>
      <c r="AB46" s="327">
        <f t="shared" si="33"/>
        <v>0</v>
      </c>
      <c r="AC46" s="327">
        <f t="shared" si="33"/>
        <v>0</v>
      </c>
      <c r="AD46" s="327">
        <f t="shared" si="33"/>
        <v>0</v>
      </c>
      <c r="AE46" s="327">
        <f t="shared" ref="AE46:AM46" si="34">SUM(AE47+AE48)</f>
        <v>0</v>
      </c>
      <c r="AF46" s="327">
        <f t="shared" si="34"/>
        <v>0</v>
      </c>
      <c r="AG46" s="327">
        <f t="shared" si="34"/>
        <v>0</v>
      </c>
      <c r="AH46" s="327">
        <f t="shared" si="34"/>
        <v>0</v>
      </c>
      <c r="AI46" s="327">
        <f>SUM(AI47+AI48)</f>
        <v>0</v>
      </c>
      <c r="AJ46" s="327">
        <f>SUM(AJ47+AJ48)</f>
        <v>0</v>
      </c>
      <c r="AK46" s="327">
        <f t="shared" si="34"/>
        <v>0</v>
      </c>
      <c r="AL46" s="327">
        <f t="shared" si="34"/>
        <v>0</v>
      </c>
      <c r="AM46" s="327">
        <f t="shared" si="34"/>
        <v>0</v>
      </c>
    </row>
    <row r="47" spans="2:39" ht="24" hidden="1" customHeight="1" x14ac:dyDescent="0.2">
      <c r="B47" s="316" t="s">
        <v>136</v>
      </c>
      <c r="C47" s="319">
        <v>0</v>
      </c>
      <c r="D47" s="319">
        <v>0</v>
      </c>
      <c r="E47" s="319">
        <v>0</v>
      </c>
      <c r="F47" s="319">
        <v>0</v>
      </c>
      <c r="G47" s="319">
        <v>0</v>
      </c>
      <c r="H47" s="319">
        <v>0</v>
      </c>
      <c r="I47" s="319">
        <v>0</v>
      </c>
      <c r="J47" s="319">
        <v>0</v>
      </c>
      <c r="K47" s="319">
        <f t="shared" si="20"/>
        <v>0</v>
      </c>
      <c r="L47" s="319">
        <v>0</v>
      </c>
      <c r="M47" s="319">
        <f>SUM(K47+L47)</f>
        <v>0</v>
      </c>
      <c r="N47" s="319">
        <v>0</v>
      </c>
      <c r="O47" s="319">
        <f t="shared" si="21"/>
        <v>0</v>
      </c>
      <c r="P47" s="319">
        <v>0</v>
      </c>
      <c r="Q47" s="319">
        <f>SUM(O47+P47)</f>
        <v>0</v>
      </c>
      <c r="R47" s="319">
        <v>0</v>
      </c>
      <c r="S47" s="319">
        <f>SUM(Q47+R47)</f>
        <v>0</v>
      </c>
      <c r="T47" s="319">
        <v>0</v>
      </c>
      <c r="U47" s="319">
        <f>SUM(S47+T47)</f>
        <v>0</v>
      </c>
      <c r="V47" s="319">
        <v>0</v>
      </c>
      <c r="W47" s="319">
        <f t="shared" si="22"/>
        <v>0</v>
      </c>
      <c r="X47" s="319">
        <v>0</v>
      </c>
      <c r="Y47" s="319">
        <v>0</v>
      </c>
      <c r="Z47" s="319">
        <f t="shared" si="23"/>
        <v>0</v>
      </c>
      <c r="AA47" s="319">
        <v>0</v>
      </c>
      <c r="AB47" s="319">
        <f>SUM(Z47+AA47)</f>
        <v>0</v>
      </c>
      <c r="AC47" s="319">
        <v>0</v>
      </c>
      <c r="AD47" s="319">
        <f>SUM(AB47+AC47)</f>
        <v>0</v>
      </c>
      <c r="AE47" s="319">
        <v>0</v>
      </c>
      <c r="AF47" s="319">
        <v>0</v>
      </c>
      <c r="AG47" s="319">
        <v>0</v>
      </c>
      <c r="AH47" s="319">
        <f>SUM(AF47+AG47)</f>
        <v>0</v>
      </c>
      <c r="AI47" s="319">
        <v>0</v>
      </c>
      <c r="AJ47" s="319">
        <f>SUM(AH47+AI47)</f>
        <v>0</v>
      </c>
      <c r="AK47" s="319">
        <v>0</v>
      </c>
      <c r="AL47" s="319">
        <v>0</v>
      </c>
      <c r="AM47" s="319">
        <v>0</v>
      </c>
    </row>
    <row r="48" spans="2:39" ht="24" customHeight="1" x14ac:dyDescent="0.2">
      <c r="B48" s="316" t="s">
        <v>101</v>
      </c>
      <c r="C48" s="319">
        <v>0</v>
      </c>
      <c r="D48" s="319">
        <v>0</v>
      </c>
      <c r="E48" s="319">
        <v>0</v>
      </c>
      <c r="F48" s="319">
        <v>0</v>
      </c>
      <c r="G48" s="319">
        <v>0</v>
      </c>
      <c r="H48" s="319">
        <v>0</v>
      </c>
      <c r="I48" s="319">
        <v>0</v>
      </c>
      <c r="J48" s="319">
        <v>0</v>
      </c>
      <c r="K48" s="319">
        <f t="shared" si="20"/>
        <v>0</v>
      </c>
      <c r="L48" s="319">
        <v>0</v>
      </c>
      <c r="M48" s="319">
        <f>SUM(K48+L48)</f>
        <v>0</v>
      </c>
      <c r="N48" s="319">
        <v>0</v>
      </c>
      <c r="O48" s="319">
        <f t="shared" si="21"/>
        <v>0</v>
      </c>
      <c r="P48" s="319">
        <v>0</v>
      </c>
      <c r="Q48" s="319">
        <f>SUM(O48+P48)</f>
        <v>0</v>
      </c>
      <c r="R48" s="319">
        <v>0</v>
      </c>
      <c r="S48" s="319">
        <f>SUM(Q48+R48)</f>
        <v>0</v>
      </c>
      <c r="T48" s="319">
        <v>0</v>
      </c>
      <c r="U48" s="319">
        <f>SUM(S48+T48)</f>
        <v>0</v>
      </c>
      <c r="V48" s="319">
        <v>0</v>
      </c>
      <c r="W48" s="319">
        <f t="shared" si="22"/>
        <v>0</v>
      </c>
      <c r="X48" s="319">
        <v>0</v>
      </c>
      <c r="Y48" s="319">
        <v>0</v>
      </c>
      <c r="Z48" s="319">
        <f t="shared" si="23"/>
        <v>0</v>
      </c>
      <c r="AA48" s="319">
        <v>0</v>
      </c>
      <c r="AB48" s="319">
        <f>SUM(Z48+AA48)</f>
        <v>0</v>
      </c>
      <c r="AC48" s="319">
        <v>0</v>
      </c>
      <c r="AD48" s="319">
        <f>SUM(AB48+AC48)</f>
        <v>0</v>
      </c>
      <c r="AE48" s="319">
        <v>0</v>
      </c>
      <c r="AF48" s="319">
        <v>0</v>
      </c>
      <c r="AG48" s="319">
        <v>0</v>
      </c>
      <c r="AH48" s="319">
        <f>SUM(AF48+AG48)</f>
        <v>0</v>
      </c>
      <c r="AI48" s="319">
        <v>0</v>
      </c>
      <c r="AJ48" s="319">
        <f>SUM(AH48+AI48)</f>
        <v>0</v>
      </c>
      <c r="AK48" s="319">
        <v>0</v>
      </c>
      <c r="AL48" s="319">
        <v>0</v>
      </c>
      <c r="AM48" s="319">
        <v>0</v>
      </c>
    </row>
    <row r="49" spans="1:39" ht="44.25" customHeight="1" x14ac:dyDescent="0.2">
      <c r="B49" s="324" t="s">
        <v>290</v>
      </c>
      <c r="C49" s="325">
        <f>SUM(C50+C54)</f>
        <v>23547</v>
      </c>
      <c r="D49" s="325">
        <f t="shared" ref="D49:AD49" si="35">SUM(D50+D54)</f>
        <v>23199</v>
      </c>
      <c r="E49" s="325">
        <f t="shared" si="35"/>
        <v>10866</v>
      </c>
      <c r="F49" s="325">
        <f t="shared" si="35"/>
        <v>7539</v>
      </c>
      <c r="G49" s="325">
        <f>SUM(G50+G54)</f>
        <v>5821</v>
      </c>
      <c r="H49" s="325">
        <f t="shared" si="35"/>
        <v>0</v>
      </c>
      <c r="I49" s="325">
        <f>SUM(I50+I54)</f>
        <v>23547</v>
      </c>
      <c r="J49" s="325">
        <f t="shared" si="35"/>
        <v>0</v>
      </c>
      <c r="K49" s="325">
        <f t="shared" si="35"/>
        <v>23547</v>
      </c>
      <c r="L49" s="325">
        <f t="shared" si="35"/>
        <v>2142</v>
      </c>
      <c r="M49" s="325">
        <f t="shared" si="35"/>
        <v>25689</v>
      </c>
      <c r="N49" s="325">
        <f t="shared" si="35"/>
        <v>0</v>
      </c>
      <c r="O49" s="325">
        <f t="shared" si="35"/>
        <v>25689</v>
      </c>
      <c r="P49" s="325">
        <f t="shared" si="35"/>
        <v>-1079</v>
      </c>
      <c r="Q49" s="325">
        <f t="shared" si="35"/>
        <v>24610</v>
      </c>
      <c r="R49" s="325">
        <f>SUM(R50+R54)</f>
        <v>-390</v>
      </c>
      <c r="S49" s="325">
        <f t="shared" si="35"/>
        <v>24220</v>
      </c>
      <c r="T49" s="325">
        <f>SUM(T50+T54)</f>
        <v>660</v>
      </c>
      <c r="U49" s="325">
        <f t="shared" si="35"/>
        <v>24880</v>
      </c>
      <c r="V49" s="325">
        <f>SUM(V50+V54)</f>
        <v>-1481</v>
      </c>
      <c r="W49" s="325">
        <f t="shared" si="35"/>
        <v>23399</v>
      </c>
      <c r="X49" s="325">
        <f t="shared" si="35"/>
        <v>0</v>
      </c>
      <c r="Y49" s="325">
        <f>SUM(Y50+Y54)</f>
        <v>0</v>
      </c>
      <c r="Z49" s="325">
        <f>SUM(Z50+Z54)</f>
        <v>23399</v>
      </c>
      <c r="AA49" s="325">
        <f>SUM(AA50+AA54)</f>
        <v>0</v>
      </c>
      <c r="AB49" s="325">
        <f t="shared" si="35"/>
        <v>23399</v>
      </c>
      <c r="AC49" s="325">
        <f t="shared" si="35"/>
        <v>0</v>
      </c>
      <c r="AD49" s="325">
        <f t="shared" si="35"/>
        <v>23399</v>
      </c>
      <c r="AE49" s="325">
        <f t="shared" ref="AE49:AM49" si="36">SUM(AE50+AE54)</f>
        <v>0</v>
      </c>
      <c r="AF49" s="325">
        <f t="shared" si="36"/>
        <v>0</v>
      </c>
      <c r="AG49" s="325">
        <f t="shared" si="36"/>
        <v>0</v>
      </c>
      <c r="AH49" s="325">
        <f t="shared" si="36"/>
        <v>0</v>
      </c>
      <c r="AI49" s="325">
        <f>SUM(AI50+AI54)</f>
        <v>0</v>
      </c>
      <c r="AJ49" s="325">
        <f>SUM(AJ50+AJ54)</f>
        <v>0</v>
      </c>
      <c r="AK49" s="325">
        <f t="shared" si="36"/>
        <v>0</v>
      </c>
      <c r="AL49" s="325">
        <f t="shared" si="36"/>
        <v>0</v>
      </c>
      <c r="AM49" s="325">
        <f t="shared" si="36"/>
        <v>0</v>
      </c>
    </row>
    <row r="50" spans="1:39" ht="26.25" customHeight="1" x14ac:dyDescent="0.2">
      <c r="B50" s="326" t="s">
        <v>37</v>
      </c>
      <c r="C50" s="327">
        <f>SUM(C51:C53)</f>
        <v>5214</v>
      </c>
      <c r="D50" s="327">
        <f t="shared" ref="D50:AD50" si="37">SUM(D51:D53)</f>
        <v>5674</v>
      </c>
      <c r="E50" s="327">
        <f t="shared" si="37"/>
        <v>5368</v>
      </c>
      <c r="F50" s="327">
        <f t="shared" si="37"/>
        <v>4576</v>
      </c>
      <c r="G50" s="327">
        <f>SUM(G51:G53)</f>
        <v>3913</v>
      </c>
      <c r="H50" s="327">
        <f t="shared" si="37"/>
        <v>0</v>
      </c>
      <c r="I50" s="327">
        <f>SUM(I51:I53)</f>
        <v>5214</v>
      </c>
      <c r="J50" s="327">
        <f t="shared" si="37"/>
        <v>0</v>
      </c>
      <c r="K50" s="327">
        <f t="shared" si="37"/>
        <v>5214</v>
      </c>
      <c r="L50" s="327">
        <f t="shared" si="37"/>
        <v>0</v>
      </c>
      <c r="M50" s="327">
        <f t="shared" si="37"/>
        <v>5214</v>
      </c>
      <c r="N50" s="327">
        <f t="shared" si="37"/>
        <v>0</v>
      </c>
      <c r="O50" s="327">
        <f t="shared" si="37"/>
        <v>5214</v>
      </c>
      <c r="P50" s="327">
        <f t="shared" si="37"/>
        <v>0</v>
      </c>
      <c r="Q50" s="327">
        <f t="shared" si="37"/>
        <v>5214</v>
      </c>
      <c r="R50" s="327">
        <f>SUM(R51:R53)</f>
        <v>0</v>
      </c>
      <c r="S50" s="327">
        <f t="shared" si="37"/>
        <v>5214</v>
      </c>
      <c r="T50" s="327">
        <f>SUM(T51:T53)</f>
        <v>660</v>
      </c>
      <c r="U50" s="327">
        <f t="shared" si="37"/>
        <v>5874</v>
      </c>
      <c r="V50" s="327">
        <f>SUM(V51:V53)</f>
        <v>0</v>
      </c>
      <c r="W50" s="327">
        <f t="shared" si="37"/>
        <v>5874</v>
      </c>
      <c r="X50" s="327">
        <f t="shared" si="37"/>
        <v>0</v>
      </c>
      <c r="Y50" s="327">
        <f>SUM(Y51:Y53)</f>
        <v>0</v>
      </c>
      <c r="Z50" s="327">
        <f>SUM(Z51:Z53)</f>
        <v>5874</v>
      </c>
      <c r="AA50" s="327">
        <f>SUM(AA51:AA53)</f>
        <v>0</v>
      </c>
      <c r="AB50" s="327">
        <f t="shared" si="37"/>
        <v>5874</v>
      </c>
      <c r="AC50" s="327">
        <f t="shared" si="37"/>
        <v>0</v>
      </c>
      <c r="AD50" s="327">
        <f t="shared" si="37"/>
        <v>5874</v>
      </c>
      <c r="AE50" s="327">
        <f t="shared" ref="AE50:AM50" si="38">SUM(AE51:AE53)</f>
        <v>0</v>
      </c>
      <c r="AF50" s="327">
        <f t="shared" si="38"/>
        <v>0</v>
      </c>
      <c r="AG50" s="327">
        <f t="shared" si="38"/>
        <v>0</v>
      </c>
      <c r="AH50" s="327">
        <f t="shared" si="38"/>
        <v>0</v>
      </c>
      <c r="AI50" s="327">
        <f>SUM(AI51:AI53)</f>
        <v>0</v>
      </c>
      <c r="AJ50" s="327">
        <f>SUM(AJ51:AJ53)</f>
        <v>0</v>
      </c>
      <c r="AK50" s="327">
        <f t="shared" si="38"/>
        <v>0</v>
      </c>
      <c r="AL50" s="327">
        <f t="shared" si="38"/>
        <v>0</v>
      </c>
      <c r="AM50" s="327">
        <f t="shared" si="38"/>
        <v>0</v>
      </c>
    </row>
    <row r="51" spans="1:39" ht="23.25" customHeight="1" x14ac:dyDescent="0.2">
      <c r="B51" s="294" t="s">
        <v>291</v>
      </c>
      <c r="C51" s="319">
        <v>2189</v>
      </c>
      <c r="D51" s="330">
        <v>1989</v>
      </c>
      <c r="E51" s="319">
        <v>1683</v>
      </c>
      <c r="F51" s="319">
        <v>2663</v>
      </c>
      <c r="G51" s="319">
        <v>2000</v>
      </c>
      <c r="H51" s="319">
        <v>0</v>
      </c>
      <c r="I51" s="319">
        <v>2189</v>
      </c>
      <c r="J51" s="319">
        <v>0</v>
      </c>
      <c r="K51" s="319">
        <f t="shared" si="20"/>
        <v>2189</v>
      </c>
      <c r="L51" s="319">
        <v>0</v>
      </c>
      <c r="M51" s="319">
        <f>SUM(K51+L51)</f>
        <v>2189</v>
      </c>
      <c r="N51" s="319">
        <v>0</v>
      </c>
      <c r="O51" s="319">
        <f t="shared" si="21"/>
        <v>2189</v>
      </c>
      <c r="P51" s="319">
        <v>0</v>
      </c>
      <c r="Q51" s="319">
        <f>SUM(O51+P51)</f>
        <v>2189</v>
      </c>
      <c r="R51" s="319">
        <v>0</v>
      </c>
      <c r="S51" s="319">
        <f>SUM(Q51+R51)</f>
        <v>2189</v>
      </c>
      <c r="T51" s="319">
        <v>0</v>
      </c>
      <c r="U51" s="319">
        <f>SUM(S51+T51)</f>
        <v>2189</v>
      </c>
      <c r="V51" s="319">
        <v>0</v>
      </c>
      <c r="W51" s="319">
        <f t="shared" si="22"/>
        <v>2189</v>
      </c>
      <c r="X51" s="319">
        <v>0</v>
      </c>
      <c r="Y51" s="319">
        <v>0</v>
      </c>
      <c r="Z51" s="319">
        <f t="shared" si="23"/>
        <v>2189</v>
      </c>
      <c r="AA51" s="319">
        <v>0</v>
      </c>
      <c r="AB51" s="319">
        <f>SUM(Z51+AA51)</f>
        <v>2189</v>
      </c>
      <c r="AC51" s="319">
        <v>0</v>
      </c>
      <c r="AD51" s="319">
        <f>SUM(AB51+AC51)</f>
        <v>2189</v>
      </c>
      <c r="AE51" s="319">
        <v>0</v>
      </c>
      <c r="AF51" s="319">
        <v>0</v>
      </c>
      <c r="AG51" s="319">
        <v>0</v>
      </c>
      <c r="AH51" s="319">
        <f>SUM(AF51+AG51)</f>
        <v>0</v>
      </c>
      <c r="AI51" s="319">
        <v>0</v>
      </c>
      <c r="AJ51" s="319">
        <f>SUM(AH51+AI51)</f>
        <v>0</v>
      </c>
      <c r="AK51" s="319">
        <v>0</v>
      </c>
      <c r="AL51" s="319">
        <v>0</v>
      </c>
      <c r="AM51" s="319">
        <v>0</v>
      </c>
    </row>
    <row r="52" spans="1:39" ht="26.25" hidden="1" customHeight="1" x14ac:dyDescent="0.2">
      <c r="B52" s="331" t="s">
        <v>292</v>
      </c>
      <c r="C52" s="317">
        <v>0</v>
      </c>
      <c r="D52" s="330">
        <v>0</v>
      </c>
      <c r="E52" s="317">
        <v>0</v>
      </c>
      <c r="F52" s="317">
        <v>0</v>
      </c>
      <c r="G52" s="317">
        <v>0</v>
      </c>
      <c r="H52" s="319">
        <v>0</v>
      </c>
      <c r="I52" s="317">
        <v>0</v>
      </c>
      <c r="J52" s="319">
        <v>0</v>
      </c>
      <c r="K52" s="319">
        <f t="shared" si="20"/>
        <v>0</v>
      </c>
      <c r="L52" s="317">
        <v>0</v>
      </c>
      <c r="M52" s="319">
        <f>SUM(K52+L52)</f>
        <v>0</v>
      </c>
      <c r="N52" s="317">
        <v>0</v>
      </c>
      <c r="O52" s="319">
        <f t="shared" si="21"/>
        <v>0</v>
      </c>
      <c r="P52" s="317">
        <v>0</v>
      </c>
      <c r="Q52" s="319">
        <f>SUM(O52+P52)</f>
        <v>0</v>
      </c>
      <c r="R52" s="317">
        <v>0</v>
      </c>
      <c r="S52" s="319">
        <f>SUM(Q52+R52)</f>
        <v>0</v>
      </c>
      <c r="T52" s="317">
        <v>0</v>
      </c>
      <c r="U52" s="319">
        <f>SUM(S52+T52)</f>
        <v>0</v>
      </c>
      <c r="V52" s="317">
        <v>0</v>
      </c>
      <c r="W52" s="319">
        <f t="shared" si="22"/>
        <v>0</v>
      </c>
      <c r="X52" s="317">
        <v>0</v>
      </c>
      <c r="Y52" s="317">
        <v>0</v>
      </c>
      <c r="Z52" s="319">
        <f t="shared" si="23"/>
        <v>0</v>
      </c>
      <c r="AA52" s="317">
        <v>0</v>
      </c>
      <c r="AB52" s="319">
        <f>SUM(Z52+AA52)</f>
        <v>0</v>
      </c>
      <c r="AC52" s="317">
        <v>0</v>
      </c>
      <c r="AD52" s="319">
        <f>SUM(AB52+AC52)</f>
        <v>0</v>
      </c>
      <c r="AE52" s="317">
        <v>0</v>
      </c>
      <c r="AF52" s="319">
        <f>SUM(AD52+AE52)</f>
        <v>0</v>
      </c>
      <c r="AG52" s="317">
        <v>0</v>
      </c>
      <c r="AH52" s="319">
        <f>SUM(AF52+AG52)</f>
        <v>0</v>
      </c>
      <c r="AI52" s="317">
        <v>0</v>
      </c>
      <c r="AJ52" s="319">
        <f>SUM(AH52+AI52)</f>
        <v>0</v>
      </c>
      <c r="AK52" s="319">
        <v>0</v>
      </c>
      <c r="AL52" s="319">
        <v>0</v>
      </c>
      <c r="AM52" s="319">
        <v>0</v>
      </c>
    </row>
    <row r="53" spans="1:39" ht="25.5" customHeight="1" x14ac:dyDescent="0.2">
      <c r="B53" s="294" t="s">
        <v>293</v>
      </c>
      <c r="C53" s="317">
        <v>3025</v>
      </c>
      <c r="D53" s="330">
        <v>3685</v>
      </c>
      <c r="E53" s="317">
        <v>3685</v>
      </c>
      <c r="F53" s="317">
        <v>1913</v>
      </c>
      <c r="G53" s="317">
        <v>1913</v>
      </c>
      <c r="H53" s="319">
        <v>0</v>
      </c>
      <c r="I53" s="317">
        <v>3025</v>
      </c>
      <c r="J53" s="319">
        <v>0</v>
      </c>
      <c r="K53" s="319">
        <f t="shared" si="20"/>
        <v>3025</v>
      </c>
      <c r="L53" s="317">
        <v>0</v>
      </c>
      <c r="M53" s="319">
        <f>SUM(K53+L53)</f>
        <v>3025</v>
      </c>
      <c r="N53" s="317"/>
      <c r="O53" s="319">
        <f t="shared" si="21"/>
        <v>3025</v>
      </c>
      <c r="P53" s="317">
        <v>0</v>
      </c>
      <c r="Q53" s="319">
        <f>SUM(O53+P53)</f>
        <v>3025</v>
      </c>
      <c r="R53" s="317">
        <v>0</v>
      </c>
      <c r="S53" s="319">
        <f>SUM(Q53+R53)</f>
        <v>3025</v>
      </c>
      <c r="T53" s="317">
        <v>660</v>
      </c>
      <c r="U53" s="319">
        <f>SUM(S53+T53)</f>
        <v>3685</v>
      </c>
      <c r="V53" s="317">
        <v>0</v>
      </c>
      <c r="W53" s="319">
        <f t="shared" si="22"/>
        <v>3685</v>
      </c>
      <c r="X53" s="317">
        <v>0</v>
      </c>
      <c r="Y53" s="317">
        <v>0</v>
      </c>
      <c r="Z53" s="319">
        <f t="shared" si="23"/>
        <v>3685</v>
      </c>
      <c r="AA53" s="317">
        <v>0</v>
      </c>
      <c r="AB53" s="319">
        <f>SUM(Z53+AA53)</f>
        <v>3685</v>
      </c>
      <c r="AC53" s="317">
        <v>0</v>
      </c>
      <c r="AD53" s="319">
        <f>SUM(AB53+AC53)</f>
        <v>3685</v>
      </c>
      <c r="AE53" s="317">
        <v>0</v>
      </c>
      <c r="AF53" s="319">
        <v>0</v>
      </c>
      <c r="AG53" s="317">
        <v>0</v>
      </c>
      <c r="AH53" s="319">
        <f>SUM(AF53+AG53)</f>
        <v>0</v>
      </c>
      <c r="AI53" s="317">
        <v>0</v>
      </c>
      <c r="AJ53" s="319">
        <f>SUM(AH53+AI53)</f>
        <v>0</v>
      </c>
      <c r="AK53" s="319">
        <v>0</v>
      </c>
      <c r="AL53" s="319">
        <v>0</v>
      </c>
      <c r="AM53" s="319">
        <v>0</v>
      </c>
    </row>
    <row r="54" spans="1:39" ht="20.25" customHeight="1" x14ac:dyDescent="0.2">
      <c r="B54" s="328" t="s">
        <v>105</v>
      </c>
      <c r="C54" s="332">
        <f>SUM(C55+C56)</f>
        <v>18333</v>
      </c>
      <c r="D54" s="332">
        <f>SUM(D55+D56)</f>
        <v>17525</v>
      </c>
      <c r="E54" s="332">
        <f>SUM(E55+E56)</f>
        <v>5498</v>
      </c>
      <c r="F54" s="332">
        <f t="shared" ref="F54:W54" si="39">SUM(F55+F56)</f>
        <v>2963</v>
      </c>
      <c r="G54" s="332">
        <f>SUM(G55+G56)</f>
        <v>1908</v>
      </c>
      <c r="H54" s="332">
        <f t="shared" si="39"/>
        <v>0</v>
      </c>
      <c r="I54" s="332">
        <f>SUM(I55+I56)</f>
        <v>18333</v>
      </c>
      <c r="J54" s="332">
        <f t="shared" si="39"/>
        <v>0</v>
      </c>
      <c r="K54" s="332">
        <f t="shared" si="39"/>
        <v>18333</v>
      </c>
      <c r="L54" s="332">
        <f t="shared" si="39"/>
        <v>2142</v>
      </c>
      <c r="M54" s="332">
        <f t="shared" si="39"/>
        <v>20475</v>
      </c>
      <c r="N54" s="332">
        <f t="shared" si="39"/>
        <v>0</v>
      </c>
      <c r="O54" s="332">
        <f t="shared" si="39"/>
        <v>20475</v>
      </c>
      <c r="P54" s="332">
        <f t="shared" si="39"/>
        <v>-1079</v>
      </c>
      <c r="Q54" s="332">
        <f t="shared" si="39"/>
        <v>19396</v>
      </c>
      <c r="R54" s="332">
        <f>SUM(R55+R56)</f>
        <v>-390</v>
      </c>
      <c r="S54" s="332">
        <f t="shared" si="39"/>
        <v>19006</v>
      </c>
      <c r="T54" s="332">
        <f>SUM(T55+T56)</f>
        <v>0</v>
      </c>
      <c r="U54" s="332">
        <f t="shared" si="39"/>
        <v>19006</v>
      </c>
      <c r="V54" s="332">
        <f>SUM(V55+V56)</f>
        <v>-1481</v>
      </c>
      <c r="W54" s="332">
        <f t="shared" si="39"/>
        <v>17525</v>
      </c>
      <c r="X54" s="332">
        <f t="shared" ref="X54:AD54" si="40">SUM(X55+X56)</f>
        <v>0</v>
      </c>
      <c r="Y54" s="332">
        <f t="shared" si="40"/>
        <v>0</v>
      </c>
      <c r="Z54" s="332">
        <f>SUM(Z55+Z56)</f>
        <v>17525</v>
      </c>
      <c r="AA54" s="332">
        <f>SUM(AA55+AA56)</f>
        <v>0</v>
      </c>
      <c r="AB54" s="332">
        <f t="shared" si="40"/>
        <v>17525</v>
      </c>
      <c r="AC54" s="332">
        <f t="shared" si="40"/>
        <v>0</v>
      </c>
      <c r="AD54" s="332">
        <f t="shared" si="40"/>
        <v>17525</v>
      </c>
      <c r="AE54" s="332">
        <f t="shared" ref="AE54:AM54" si="41">SUM(AE55+AE56)</f>
        <v>0</v>
      </c>
      <c r="AF54" s="332">
        <f t="shared" si="41"/>
        <v>0</v>
      </c>
      <c r="AG54" s="332">
        <f t="shared" si="41"/>
        <v>0</v>
      </c>
      <c r="AH54" s="332">
        <f t="shared" si="41"/>
        <v>0</v>
      </c>
      <c r="AI54" s="332">
        <f>SUM(AI55+AI56)</f>
        <v>0</v>
      </c>
      <c r="AJ54" s="332">
        <f>SUM(AJ55+AJ56)</f>
        <v>0</v>
      </c>
      <c r="AK54" s="332">
        <f t="shared" si="41"/>
        <v>0</v>
      </c>
      <c r="AL54" s="332">
        <f t="shared" si="41"/>
        <v>0</v>
      </c>
      <c r="AM54" s="332">
        <f t="shared" si="41"/>
        <v>0</v>
      </c>
    </row>
    <row r="55" spans="1:39" x14ac:dyDescent="0.2">
      <c r="B55" s="322" t="s">
        <v>288</v>
      </c>
      <c r="C55" s="319">
        <v>13562</v>
      </c>
      <c r="D55" s="319">
        <v>13562</v>
      </c>
      <c r="E55" s="319">
        <v>3147</v>
      </c>
      <c r="F55" s="319">
        <v>2</v>
      </c>
      <c r="G55" s="319">
        <v>2</v>
      </c>
      <c r="H55" s="319">
        <v>0</v>
      </c>
      <c r="I55" s="319">
        <v>13562</v>
      </c>
      <c r="J55" s="319">
        <v>0</v>
      </c>
      <c r="K55" s="319">
        <f t="shared" si="20"/>
        <v>13562</v>
      </c>
      <c r="L55" s="319">
        <v>0</v>
      </c>
      <c r="M55" s="319">
        <f>SUM(K55+L55)</f>
        <v>13562</v>
      </c>
      <c r="N55" s="319">
        <v>0</v>
      </c>
      <c r="O55" s="319">
        <f t="shared" si="21"/>
        <v>13562</v>
      </c>
      <c r="P55" s="319">
        <v>0</v>
      </c>
      <c r="Q55" s="319">
        <f>SUM(O55+P55)</f>
        <v>13562</v>
      </c>
      <c r="R55" s="319">
        <v>0</v>
      </c>
      <c r="S55" s="319">
        <f>SUM(Q55+R55)</f>
        <v>13562</v>
      </c>
      <c r="T55" s="319">
        <v>0</v>
      </c>
      <c r="U55" s="319">
        <f>SUM(S55+T55)</f>
        <v>13562</v>
      </c>
      <c r="V55" s="319">
        <v>0</v>
      </c>
      <c r="W55" s="319">
        <f t="shared" si="22"/>
        <v>13562</v>
      </c>
      <c r="X55" s="319">
        <v>0</v>
      </c>
      <c r="Y55" s="319">
        <v>0</v>
      </c>
      <c r="Z55" s="319">
        <f t="shared" si="23"/>
        <v>13562</v>
      </c>
      <c r="AA55" s="319">
        <v>0</v>
      </c>
      <c r="AB55" s="319">
        <f>SUM(Z55+AA55)</f>
        <v>13562</v>
      </c>
      <c r="AC55" s="319">
        <v>0</v>
      </c>
      <c r="AD55" s="319">
        <f>SUM(AB55+AC55)</f>
        <v>13562</v>
      </c>
      <c r="AE55" s="319">
        <v>0</v>
      </c>
      <c r="AF55" s="319">
        <v>0</v>
      </c>
      <c r="AG55" s="319">
        <v>0</v>
      </c>
      <c r="AH55" s="319">
        <f>SUM(AF55+AG55)</f>
        <v>0</v>
      </c>
      <c r="AI55" s="319">
        <v>0</v>
      </c>
      <c r="AJ55" s="319">
        <f>SUM(AH55+AI55)</f>
        <v>0</v>
      </c>
      <c r="AK55" s="319">
        <v>0</v>
      </c>
      <c r="AL55" s="319">
        <v>0</v>
      </c>
      <c r="AM55" s="319">
        <v>0</v>
      </c>
    </row>
    <row r="56" spans="1:39" x14ac:dyDescent="0.2">
      <c r="B56" s="294" t="s">
        <v>246</v>
      </c>
      <c r="C56" s="319">
        <v>4771</v>
      </c>
      <c r="D56" s="330">
        <v>3963</v>
      </c>
      <c r="E56" s="319">
        <v>2351</v>
      </c>
      <c r="F56" s="319">
        <v>2961</v>
      </c>
      <c r="G56" s="319">
        <v>1906</v>
      </c>
      <c r="H56" s="319">
        <v>0</v>
      </c>
      <c r="I56" s="319">
        <v>4771</v>
      </c>
      <c r="J56" s="319">
        <v>0</v>
      </c>
      <c r="K56" s="319">
        <f t="shared" si="20"/>
        <v>4771</v>
      </c>
      <c r="L56" s="319">
        <v>2142</v>
      </c>
      <c r="M56" s="319">
        <f>SUM(K56+L56)</f>
        <v>6913</v>
      </c>
      <c r="N56" s="319">
        <v>0</v>
      </c>
      <c r="O56" s="319">
        <f t="shared" si="21"/>
        <v>6913</v>
      </c>
      <c r="P56" s="319">
        <v>-1079</v>
      </c>
      <c r="Q56" s="319">
        <f>SUM(O56+P56)</f>
        <v>5834</v>
      </c>
      <c r="R56" s="319">
        <v>-390</v>
      </c>
      <c r="S56" s="319">
        <f>SUM(Q56+R56)</f>
        <v>5444</v>
      </c>
      <c r="T56" s="319">
        <v>0</v>
      </c>
      <c r="U56" s="319">
        <f>SUM(S56+T56)</f>
        <v>5444</v>
      </c>
      <c r="V56" s="319">
        <v>-1481</v>
      </c>
      <c r="W56" s="319">
        <f t="shared" si="22"/>
        <v>3963</v>
      </c>
      <c r="X56" s="319">
        <v>0</v>
      </c>
      <c r="Y56" s="319">
        <v>0</v>
      </c>
      <c r="Z56" s="319">
        <f t="shared" si="23"/>
        <v>3963</v>
      </c>
      <c r="AA56" s="319">
        <v>0</v>
      </c>
      <c r="AB56" s="319">
        <f>SUM(Z56+AA56)</f>
        <v>3963</v>
      </c>
      <c r="AC56" s="319">
        <v>0</v>
      </c>
      <c r="AD56" s="319">
        <f>SUM(AB56+AC56)</f>
        <v>3963</v>
      </c>
      <c r="AE56" s="319">
        <v>0</v>
      </c>
      <c r="AF56" s="319">
        <v>0</v>
      </c>
      <c r="AG56" s="319">
        <v>0</v>
      </c>
      <c r="AH56" s="319">
        <f>SUM(AF56+AG56)</f>
        <v>0</v>
      </c>
      <c r="AI56" s="319">
        <v>0</v>
      </c>
      <c r="AJ56" s="319">
        <f>SUM(AH56+AI56)</f>
        <v>0</v>
      </c>
      <c r="AK56" s="319">
        <v>0</v>
      </c>
      <c r="AL56" s="319">
        <v>0</v>
      </c>
      <c r="AM56" s="319">
        <v>0</v>
      </c>
    </row>
    <row r="57" spans="1:39" ht="27.75" customHeight="1" x14ac:dyDescent="0.2">
      <c r="B57" s="333"/>
      <c r="C57" s="333"/>
      <c r="D57" s="333"/>
      <c r="E57" s="333"/>
    </row>
    <row r="58" spans="1:39" hidden="1" x14ac:dyDescent="0.2">
      <c r="B58" s="333"/>
      <c r="C58" s="333"/>
      <c r="D58" s="333"/>
      <c r="E58" s="333"/>
    </row>
    <row r="59" spans="1:39" ht="24.75" customHeight="1" x14ac:dyDescent="0.2">
      <c r="A59" s="388" t="s">
        <v>163</v>
      </c>
      <c r="B59" s="388"/>
      <c r="C59" s="388"/>
      <c r="D59" s="388"/>
      <c r="E59" s="388"/>
      <c r="F59" s="388"/>
      <c r="G59" s="388"/>
      <c r="H59" s="388"/>
      <c r="I59" s="388"/>
      <c r="J59" s="388"/>
      <c r="K59" s="388"/>
      <c r="L59" s="388"/>
      <c r="M59" s="388"/>
      <c r="N59" s="388"/>
      <c r="O59" s="388"/>
      <c r="P59" s="388"/>
      <c r="Q59" s="388"/>
      <c r="R59" s="388"/>
      <c r="S59" s="388"/>
      <c r="T59" s="388"/>
      <c r="U59" s="388"/>
      <c r="V59" s="388"/>
      <c r="W59" s="388"/>
      <c r="X59" s="388"/>
      <c r="Y59" s="388"/>
      <c r="Z59" s="388"/>
      <c r="AA59" s="388"/>
      <c r="AB59" s="388"/>
      <c r="AC59" s="388"/>
      <c r="AD59" s="388"/>
      <c r="AE59" s="388"/>
      <c r="AF59" s="388"/>
      <c r="AG59" s="388"/>
      <c r="AH59" s="388"/>
      <c r="AI59" s="388"/>
      <c r="AJ59" s="388"/>
      <c r="AK59" s="388"/>
      <c r="AL59" s="388"/>
      <c r="AM59" s="388"/>
    </row>
    <row r="60" spans="1:39" ht="23.25" customHeight="1" x14ac:dyDescent="0.2">
      <c r="A60" s="389" t="s">
        <v>164</v>
      </c>
      <c r="B60" s="389"/>
      <c r="C60" s="389"/>
      <c r="D60" s="389"/>
      <c r="E60" s="389"/>
      <c r="F60" s="389"/>
      <c r="G60" s="389"/>
      <c r="H60" s="389"/>
      <c r="I60" s="389"/>
      <c r="J60" s="389"/>
      <c r="K60" s="389"/>
      <c r="L60" s="389"/>
      <c r="M60" s="389"/>
      <c r="N60" s="389"/>
      <c r="O60" s="389"/>
      <c r="P60" s="389"/>
      <c r="Q60" s="389"/>
      <c r="R60" s="389"/>
      <c r="S60" s="389"/>
      <c r="T60" s="389"/>
      <c r="U60" s="389"/>
      <c r="V60" s="389"/>
      <c r="W60" s="389"/>
      <c r="X60" s="389"/>
      <c r="Y60" s="389"/>
      <c r="Z60" s="389"/>
      <c r="AA60" s="389"/>
      <c r="AB60" s="389"/>
      <c r="AC60" s="389"/>
      <c r="AD60" s="389"/>
      <c r="AE60" s="389"/>
      <c r="AF60" s="389"/>
      <c r="AG60" s="389"/>
      <c r="AH60" s="389"/>
      <c r="AI60" s="389"/>
      <c r="AJ60" s="389"/>
      <c r="AK60" s="389"/>
      <c r="AL60" s="389"/>
      <c r="AM60" s="389"/>
    </row>
    <row r="61" spans="1:39" ht="12.75" hidden="1" customHeight="1" x14ac:dyDescent="0.2">
      <c r="B61" s="401" t="s">
        <v>155</v>
      </c>
      <c r="C61" s="401"/>
      <c r="D61" s="401"/>
      <c r="E61" s="401"/>
      <c r="F61" s="401"/>
      <c r="G61" s="401"/>
      <c r="H61" s="401"/>
    </row>
    <row r="62" spans="1:39" hidden="1" x14ac:dyDescent="0.2">
      <c r="A62" s="401" t="s">
        <v>157</v>
      </c>
      <c r="B62" s="401"/>
      <c r="C62" s="401"/>
      <c r="D62" s="401"/>
      <c r="E62" s="401"/>
      <c r="F62" s="401"/>
      <c r="G62" s="401"/>
      <c r="H62" s="401"/>
    </row>
    <row r="63" spans="1:39" hidden="1" x14ac:dyDescent="0.2">
      <c r="A63" s="403" t="s">
        <v>158</v>
      </c>
      <c r="B63" s="403"/>
      <c r="C63" s="403"/>
      <c r="D63" s="403"/>
      <c r="E63" s="403"/>
      <c r="F63" s="403"/>
      <c r="G63" s="403"/>
      <c r="H63" s="403"/>
    </row>
    <row r="75" spans="6:7" x14ac:dyDescent="0.2">
      <c r="F75" s="306"/>
      <c r="G75" s="306"/>
    </row>
  </sheetData>
  <sheetProtection selectLockedCells="1" selectUnlockedCells="1"/>
  <mergeCells count="49">
    <mergeCell ref="B61:H61"/>
    <mergeCell ref="A62:H62"/>
    <mergeCell ref="A63:H63"/>
    <mergeCell ref="AJ17:AJ18"/>
    <mergeCell ref="AK17:AK18"/>
    <mergeCell ref="AL17:AL18"/>
    <mergeCell ref="AM17:AM18"/>
    <mergeCell ref="A59:AM59"/>
    <mergeCell ref="A60:AM60"/>
    <mergeCell ref="AD17:AD18"/>
    <mergeCell ref="AE17:AE18"/>
    <mergeCell ref="AF17:AF18"/>
    <mergeCell ref="AG17:AG18"/>
    <mergeCell ref="AH17:AH18"/>
    <mergeCell ref="AI17:AI18"/>
    <mergeCell ref="X17:X18"/>
    <mergeCell ref="Y17:Y18"/>
    <mergeCell ref="Z17:Z18"/>
    <mergeCell ref="AA17:AA18"/>
    <mergeCell ref="AB17:AB18"/>
    <mergeCell ref="AC17:AC18"/>
    <mergeCell ref="R17:R18"/>
    <mergeCell ref="S17:S18"/>
    <mergeCell ref="T17:T18"/>
    <mergeCell ref="U17:U18"/>
    <mergeCell ref="V17:V18"/>
    <mergeCell ref="W17:W18"/>
    <mergeCell ref="L17:L18"/>
    <mergeCell ref="M17:M18"/>
    <mergeCell ref="N17:N18"/>
    <mergeCell ref="O17:O18"/>
    <mergeCell ref="P17:P18"/>
    <mergeCell ref="Q17:Q18"/>
    <mergeCell ref="A9:AM9"/>
    <mergeCell ref="B17:B18"/>
    <mergeCell ref="C17:C18"/>
    <mergeCell ref="D17:D18"/>
    <mergeCell ref="E17:E18"/>
    <mergeCell ref="F17:F18"/>
    <mergeCell ref="G17:G18"/>
    <mergeCell ref="I17:I18"/>
    <mergeCell ref="J17:J18"/>
    <mergeCell ref="K17:K18"/>
    <mergeCell ref="F2:H2"/>
    <mergeCell ref="W2:Z2"/>
    <mergeCell ref="A5:AM5"/>
    <mergeCell ref="A6:AM6"/>
    <mergeCell ref="A7:AM7"/>
    <mergeCell ref="A8:AM8"/>
  </mergeCells>
  <pageMargins left="0.94513888888888886" right="0.55138888888888893" top="0.27569444444444446" bottom="0.51180555555555551" header="0.51180555555555551" footer="0.51180555555555551"/>
  <pageSetup paperSize="9" scale="70" firstPageNumber="0" orientation="landscape" horizontalDpi="300" verticalDpi="300"/>
  <headerFooter alignWithMargins="0">
    <oddFooter>&amp;RFP-01-01,ver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8"/>
  <sheetViews>
    <sheetView zoomScale="60" zoomScaleNormal="60" workbookViewId="0"/>
  </sheetViews>
  <sheetFormatPr defaultRowHeight="23.25" x14ac:dyDescent="0.2"/>
  <cols>
    <col min="1" max="1" width="7.85546875" style="304" customWidth="1"/>
    <col min="2" max="2" width="135" style="304" customWidth="1"/>
    <col min="3" max="6" width="0" style="304" hidden="1" customWidth="1"/>
    <col min="7" max="7" width="28.28515625" style="304" customWidth="1"/>
    <col min="8" max="39" width="0" style="304" hidden="1" customWidth="1"/>
    <col min="40" max="16384" width="9.140625" style="304"/>
  </cols>
  <sheetData>
    <row r="1" spans="1:39" x14ac:dyDescent="0.2">
      <c r="B1" s="306"/>
      <c r="C1" s="306"/>
      <c r="D1" s="306"/>
      <c r="E1" s="306"/>
      <c r="F1" s="307"/>
      <c r="G1" s="307" t="s">
        <v>294</v>
      </c>
      <c r="H1" s="307"/>
      <c r="AM1" s="307" t="s">
        <v>294</v>
      </c>
    </row>
    <row r="2" spans="1:39" hidden="1" x14ac:dyDescent="0.2">
      <c r="B2" s="306"/>
      <c r="C2" s="306"/>
      <c r="D2" s="306"/>
      <c r="E2" s="306"/>
      <c r="F2" s="399" t="s">
        <v>167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5" spans="1:39" x14ac:dyDescent="0.2">
      <c r="A5" s="391" t="s">
        <v>1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</row>
    <row r="6" spans="1:39" ht="21.75" hidden="1" customHeight="1" x14ac:dyDescent="0.2">
      <c r="A6" s="391" t="s">
        <v>2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</row>
    <row r="7" spans="1:39" s="310" customFormat="1" ht="21.75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244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295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s="310" customFormat="1" x14ac:dyDescent="0.2">
      <c r="B10" s="222"/>
      <c r="C10" s="222"/>
      <c r="D10" s="222"/>
      <c r="E10" s="222"/>
      <c r="F10" s="222"/>
      <c r="G10" s="222"/>
      <c r="H10" s="222"/>
    </row>
    <row r="11" spans="1:39" x14ac:dyDescent="0.2">
      <c r="B11" s="311"/>
      <c r="C11" s="311"/>
      <c r="D11" s="311"/>
      <c r="E11" s="311"/>
    </row>
    <row r="12" spans="1:39" x14ac:dyDescent="0.2">
      <c r="B12" s="311"/>
      <c r="C12" s="311"/>
      <c r="D12" s="311"/>
      <c r="E12" s="311"/>
    </row>
    <row r="13" spans="1:39" ht="20.25" customHeight="1" x14ac:dyDescent="0.2">
      <c r="B13" s="311"/>
      <c r="C13" s="311"/>
      <c r="D13" s="311"/>
      <c r="E13" s="311"/>
      <c r="F13" s="309"/>
      <c r="H13" s="307"/>
      <c r="I13" s="307"/>
      <c r="J13" s="309"/>
      <c r="K13" s="307"/>
      <c r="L13" s="309"/>
      <c r="M13" s="307"/>
      <c r="N13" s="309"/>
      <c r="O13" s="307"/>
      <c r="P13" s="309"/>
      <c r="Q13" s="307"/>
      <c r="R13" s="309"/>
      <c r="S13" s="307"/>
      <c r="T13" s="309"/>
      <c r="U13" s="307"/>
      <c r="V13" s="309"/>
      <c r="W13" s="307"/>
      <c r="X13" s="309"/>
      <c r="Y13" s="309"/>
      <c r="AG13" s="307"/>
      <c r="AH13" s="307"/>
      <c r="AI13" s="307"/>
      <c r="AJ13" s="307"/>
      <c r="AM13" s="307" t="s">
        <v>5</v>
      </c>
    </row>
    <row r="14" spans="1:39" ht="25.5" customHeight="1" x14ac:dyDescent="0.2">
      <c r="B14" s="395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230" t="s">
        <v>13</v>
      </c>
      <c r="I14" s="385" t="s">
        <v>14</v>
      </c>
      <c r="J14" s="386" t="s">
        <v>17</v>
      </c>
      <c r="K14" s="385" t="s">
        <v>16</v>
      </c>
      <c r="L14" s="386" t="s">
        <v>17</v>
      </c>
      <c r="M14" s="385" t="s">
        <v>18</v>
      </c>
      <c r="N14" s="385" t="s">
        <v>17</v>
      </c>
      <c r="O14" s="386" t="s">
        <v>19</v>
      </c>
      <c r="P14" s="386" t="s">
        <v>17</v>
      </c>
      <c r="Q14" s="386" t="s">
        <v>21</v>
      </c>
      <c r="R14" s="402" t="s">
        <v>20</v>
      </c>
      <c r="S14" s="386" t="s">
        <v>22</v>
      </c>
      <c r="T14" s="402" t="s">
        <v>17</v>
      </c>
      <c r="U14" s="385" t="s">
        <v>23</v>
      </c>
      <c r="V14" s="402" t="s">
        <v>17</v>
      </c>
      <c r="W14" s="385" t="s">
        <v>26</v>
      </c>
      <c r="X14" s="387" t="s">
        <v>17</v>
      </c>
      <c r="Y14" s="387" t="s">
        <v>28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402" t="s">
        <v>17</v>
      </c>
      <c r="AF14" s="386" t="s">
        <v>29</v>
      </c>
      <c r="AG14" s="402" t="s">
        <v>17</v>
      </c>
      <c r="AH14" s="386" t="s">
        <v>30</v>
      </c>
      <c r="AI14" s="402" t="s">
        <v>17</v>
      </c>
      <c r="AJ14" s="402" t="s">
        <v>28</v>
      </c>
      <c r="AK14" s="395" t="s">
        <v>31</v>
      </c>
      <c r="AL14" s="395" t="s">
        <v>32</v>
      </c>
      <c r="AM14" s="395" t="s">
        <v>33</v>
      </c>
    </row>
    <row r="15" spans="1:39" ht="81.75" customHeight="1" x14ac:dyDescent="0.2">
      <c r="B15" s="395"/>
      <c r="C15" s="385"/>
      <c r="D15" s="385"/>
      <c r="E15" s="385"/>
      <c r="F15" s="385"/>
      <c r="G15" s="385"/>
      <c r="H15" s="169" t="s">
        <v>35</v>
      </c>
      <c r="I15" s="385"/>
      <c r="J15" s="386"/>
      <c r="K15" s="385"/>
      <c r="L15" s="386"/>
      <c r="M15" s="385"/>
      <c r="N15" s="385"/>
      <c r="O15" s="386"/>
      <c r="P15" s="386"/>
      <c r="Q15" s="386"/>
      <c r="R15" s="402"/>
      <c r="S15" s="386"/>
      <c r="T15" s="402"/>
      <c r="U15" s="385"/>
      <c r="V15" s="402"/>
      <c r="W15" s="385"/>
      <c r="X15" s="387"/>
      <c r="Y15" s="387"/>
      <c r="Z15" s="385"/>
      <c r="AA15" s="387"/>
      <c r="AB15" s="385"/>
      <c r="AC15" s="387"/>
      <c r="AD15" s="387"/>
      <c r="AE15" s="402"/>
      <c r="AF15" s="386"/>
      <c r="AG15" s="402"/>
      <c r="AH15" s="386"/>
      <c r="AI15" s="402"/>
      <c r="AJ15" s="402"/>
      <c r="AK15" s="395"/>
      <c r="AL15" s="395"/>
      <c r="AM15" s="395"/>
    </row>
    <row r="16" spans="1:39" ht="27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4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40" s="310" customFormat="1" ht="33" customHeight="1" x14ac:dyDescent="0.2">
      <c r="A17" s="334"/>
      <c r="B17" s="335" t="s">
        <v>161</v>
      </c>
      <c r="C17" s="313">
        <f>SUM(C18+C22)</f>
        <v>41857</v>
      </c>
      <c r="D17" s="313">
        <f>SUM(D18+D22)</f>
        <v>38612</v>
      </c>
      <c r="E17" s="313">
        <f>SUM(E18+E22)</f>
        <v>36778</v>
      </c>
      <c r="F17" s="313">
        <f t="shared" ref="F17:U17" si="0">SUM(F18+F22)</f>
        <v>55473</v>
      </c>
      <c r="G17" s="313">
        <f>SUM(G18+G22)</f>
        <v>34345</v>
      </c>
      <c r="H17" s="313">
        <f t="shared" si="0"/>
        <v>0</v>
      </c>
      <c r="I17" s="313">
        <f>SUM(I18+I22)</f>
        <v>41857</v>
      </c>
      <c r="J17" s="313">
        <f t="shared" si="0"/>
        <v>0</v>
      </c>
      <c r="K17" s="313">
        <f t="shared" si="0"/>
        <v>41857</v>
      </c>
      <c r="L17" s="313">
        <f>SUM(L18+L22)</f>
        <v>0</v>
      </c>
      <c r="M17" s="313">
        <f t="shared" si="0"/>
        <v>41857</v>
      </c>
      <c r="N17" s="313">
        <f t="shared" si="0"/>
        <v>0</v>
      </c>
      <c r="O17" s="313">
        <f t="shared" si="0"/>
        <v>41857</v>
      </c>
      <c r="P17" s="313">
        <f t="shared" si="0"/>
        <v>-620</v>
      </c>
      <c r="Q17" s="313">
        <f t="shared" si="0"/>
        <v>41237</v>
      </c>
      <c r="R17" s="313">
        <f>SUM(R18+R22)</f>
        <v>-1077</v>
      </c>
      <c r="S17" s="313">
        <f t="shared" si="0"/>
        <v>40160</v>
      </c>
      <c r="T17" s="313">
        <f>SUM(T18+T22)</f>
        <v>0</v>
      </c>
      <c r="U17" s="313">
        <f t="shared" si="0"/>
        <v>40160</v>
      </c>
      <c r="V17" s="313">
        <f t="shared" ref="V17:AD17" si="1">SUM(V18+V22)</f>
        <v>-641</v>
      </c>
      <c r="W17" s="313">
        <f t="shared" si="1"/>
        <v>39519</v>
      </c>
      <c r="X17" s="313">
        <f t="shared" si="1"/>
        <v>0</v>
      </c>
      <c r="Y17" s="313">
        <f t="shared" si="1"/>
        <v>0</v>
      </c>
      <c r="Z17" s="313">
        <f t="shared" si="1"/>
        <v>39519</v>
      </c>
      <c r="AA17" s="313">
        <f t="shared" si="1"/>
        <v>0</v>
      </c>
      <c r="AB17" s="313">
        <f t="shared" si="1"/>
        <v>39519</v>
      </c>
      <c r="AC17" s="313">
        <f t="shared" si="1"/>
        <v>-907</v>
      </c>
      <c r="AD17" s="313">
        <f t="shared" si="1"/>
        <v>38612</v>
      </c>
      <c r="AE17" s="313">
        <f t="shared" ref="AE17:AM17" si="2">SUM(AE18+AE22)</f>
        <v>0</v>
      </c>
      <c r="AF17" s="313">
        <f t="shared" si="2"/>
        <v>38612</v>
      </c>
      <c r="AG17" s="313">
        <f>SUM(AG18+AG22)</f>
        <v>0</v>
      </c>
      <c r="AH17" s="313">
        <f>SUM(AH18+AH22)</f>
        <v>38612</v>
      </c>
      <c r="AI17" s="313">
        <f>SUM(AI18+AI22)</f>
        <v>0</v>
      </c>
      <c r="AJ17" s="313">
        <f>SUM(AJ18+AJ22)</f>
        <v>38612</v>
      </c>
      <c r="AK17" s="313">
        <f t="shared" si="2"/>
        <v>0</v>
      </c>
      <c r="AL17" s="313">
        <f t="shared" si="2"/>
        <v>0</v>
      </c>
      <c r="AM17" s="313">
        <f t="shared" si="2"/>
        <v>0</v>
      </c>
    </row>
    <row r="18" spans="1:40" s="310" customFormat="1" ht="30" customHeight="1" x14ac:dyDescent="0.35">
      <c r="A18" s="334"/>
      <c r="B18" s="314" t="s">
        <v>37</v>
      </c>
      <c r="C18" s="315">
        <f>SUM(C19+C20+C21)</f>
        <v>29985</v>
      </c>
      <c r="D18" s="315">
        <f>SUM(D19+D20+D21)</f>
        <v>27801</v>
      </c>
      <c r="E18" s="315">
        <f>SUM(E19+E20+E21)</f>
        <v>27064</v>
      </c>
      <c r="F18" s="315">
        <f t="shared" ref="F18:U18" si="3">SUM(F19+F20+F21)</f>
        <v>51552</v>
      </c>
      <c r="G18" s="315">
        <f>SUM(G19+G20+G21)</f>
        <v>30424</v>
      </c>
      <c r="H18" s="315">
        <f t="shared" si="3"/>
        <v>0</v>
      </c>
      <c r="I18" s="315">
        <f>SUM(I19+I20+I21)</f>
        <v>29985</v>
      </c>
      <c r="J18" s="315">
        <f t="shared" si="3"/>
        <v>0</v>
      </c>
      <c r="K18" s="315">
        <f t="shared" si="3"/>
        <v>29985</v>
      </c>
      <c r="L18" s="315">
        <f>SUM(L19+L20+L21)</f>
        <v>0</v>
      </c>
      <c r="M18" s="315">
        <f t="shared" si="3"/>
        <v>29985</v>
      </c>
      <c r="N18" s="315">
        <f t="shared" si="3"/>
        <v>0</v>
      </c>
      <c r="O18" s="315">
        <f t="shared" si="3"/>
        <v>29985</v>
      </c>
      <c r="P18" s="315">
        <f t="shared" si="3"/>
        <v>-1000</v>
      </c>
      <c r="Q18" s="315">
        <f t="shared" si="3"/>
        <v>28985</v>
      </c>
      <c r="R18" s="315">
        <f>SUM(R19+R20+R21)</f>
        <v>-1077</v>
      </c>
      <c r="S18" s="315">
        <f t="shared" si="3"/>
        <v>27908</v>
      </c>
      <c r="T18" s="315">
        <f>SUM(T19+T20+T21)</f>
        <v>0</v>
      </c>
      <c r="U18" s="315">
        <f t="shared" si="3"/>
        <v>27908</v>
      </c>
      <c r="V18" s="315">
        <f t="shared" ref="V18:AD18" si="4">SUM(V19+V20+V21)</f>
        <v>0</v>
      </c>
      <c r="W18" s="315">
        <f t="shared" si="4"/>
        <v>27908</v>
      </c>
      <c r="X18" s="315">
        <f t="shared" si="4"/>
        <v>0</v>
      </c>
      <c r="Y18" s="315">
        <f t="shared" si="4"/>
        <v>0</v>
      </c>
      <c r="Z18" s="315">
        <f t="shared" si="4"/>
        <v>27908</v>
      </c>
      <c r="AA18" s="315">
        <f t="shared" si="4"/>
        <v>0</v>
      </c>
      <c r="AB18" s="315">
        <f t="shared" si="4"/>
        <v>27908</v>
      </c>
      <c r="AC18" s="315">
        <f t="shared" si="4"/>
        <v>-107</v>
      </c>
      <c r="AD18" s="315">
        <f t="shared" si="4"/>
        <v>27801</v>
      </c>
      <c r="AE18" s="315">
        <f t="shared" ref="AE18:AM18" si="5">SUM(AE19+AE20+AE21)</f>
        <v>0</v>
      </c>
      <c r="AF18" s="315">
        <f t="shared" si="5"/>
        <v>27801</v>
      </c>
      <c r="AG18" s="315">
        <f>SUM(AG19+AG20+AG21)</f>
        <v>0</v>
      </c>
      <c r="AH18" s="315">
        <f>SUM(AH19+AH20+AH21)</f>
        <v>27801</v>
      </c>
      <c r="AI18" s="315">
        <f>SUM(AI19+AI20+AI21)</f>
        <v>0</v>
      </c>
      <c r="AJ18" s="315">
        <f>SUM(AJ19+AJ20+AJ21)</f>
        <v>27801</v>
      </c>
      <c r="AK18" s="315">
        <f t="shared" si="5"/>
        <v>0</v>
      </c>
      <c r="AL18" s="315">
        <f t="shared" si="5"/>
        <v>0</v>
      </c>
      <c r="AM18" s="315">
        <f t="shared" si="5"/>
        <v>0</v>
      </c>
    </row>
    <row r="19" spans="1:40" s="336" customFormat="1" ht="21.75" customHeight="1" x14ac:dyDescent="0.2">
      <c r="B19" s="316" t="s">
        <v>88</v>
      </c>
      <c r="C19" s="337">
        <f>SUM(C28+C38)</f>
        <v>24431</v>
      </c>
      <c r="D19" s="337">
        <f>SUM(D28+D38)</f>
        <v>22704</v>
      </c>
      <c r="E19" s="337">
        <f>SUM(E28+E38)</f>
        <v>21968</v>
      </c>
      <c r="F19" s="337">
        <f>SUM(F28+F38)</f>
        <v>46128</v>
      </c>
      <c r="G19" s="337">
        <f>SUM(G28+G38)</f>
        <v>25000</v>
      </c>
      <c r="H19" s="337">
        <f t="shared" ref="H19:AM19" si="6">SUM(H28+H38)</f>
        <v>0</v>
      </c>
      <c r="I19" s="337">
        <f>SUM(I28+I38)</f>
        <v>24431</v>
      </c>
      <c r="J19" s="337">
        <f t="shared" si="6"/>
        <v>0</v>
      </c>
      <c r="K19" s="337">
        <f t="shared" si="6"/>
        <v>24431</v>
      </c>
      <c r="L19" s="337">
        <f t="shared" si="6"/>
        <v>0</v>
      </c>
      <c r="M19" s="337">
        <f t="shared" si="6"/>
        <v>24431</v>
      </c>
      <c r="N19" s="337">
        <f t="shared" si="6"/>
        <v>0</v>
      </c>
      <c r="O19" s="337">
        <f t="shared" si="6"/>
        <v>24431</v>
      </c>
      <c r="P19" s="337">
        <f t="shared" si="6"/>
        <v>-1000</v>
      </c>
      <c r="Q19" s="337">
        <f t="shared" si="6"/>
        <v>23431</v>
      </c>
      <c r="R19" s="337">
        <f t="shared" si="6"/>
        <v>-1077</v>
      </c>
      <c r="S19" s="337">
        <f t="shared" si="6"/>
        <v>22354</v>
      </c>
      <c r="T19" s="337">
        <f t="shared" si="6"/>
        <v>0</v>
      </c>
      <c r="U19" s="337">
        <f t="shared" si="6"/>
        <v>22354</v>
      </c>
      <c r="V19" s="337">
        <f t="shared" si="6"/>
        <v>0</v>
      </c>
      <c r="W19" s="337">
        <f t="shared" si="6"/>
        <v>22354</v>
      </c>
      <c r="X19" s="337">
        <f t="shared" si="6"/>
        <v>0</v>
      </c>
      <c r="Y19" s="337">
        <f t="shared" si="6"/>
        <v>0</v>
      </c>
      <c r="Z19" s="337">
        <f t="shared" si="6"/>
        <v>22354</v>
      </c>
      <c r="AA19" s="337">
        <f t="shared" si="6"/>
        <v>0</v>
      </c>
      <c r="AB19" s="337">
        <f t="shared" si="6"/>
        <v>22354</v>
      </c>
      <c r="AC19" s="337">
        <f t="shared" si="6"/>
        <v>350</v>
      </c>
      <c r="AD19" s="337">
        <f t="shared" si="6"/>
        <v>22704</v>
      </c>
      <c r="AE19" s="337">
        <f t="shared" si="6"/>
        <v>0</v>
      </c>
      <c r="AF19" s="337">
        <f t="shared" si="6"/>
        <v>22704</v>
      </c>
      <c r="AG19" s="337">
        <f t="shared" si="6"/>
        <v>0</v>
      </c>
      <c r="AH19" s="337">
        <f t="shared" si="6"/>
        <v>22704</v>
      </c>
      <c r="AI19" s="337">
        <f t="shared" si="6"/>
        <v>0</v>
      </c>
      <c r="AJ19" s="337">
        <f t="shared" si="6"/>
        <v>22704</v>
      </c>
      <c r="AK19" s="337">
        <f t="shared" si="6"/>
        <v>0</v>
      </c>
      <c r="AL19" s="337">
        <f t="shared" si="6"/>
        <v>0</v>
      </c>
      <c r="AM19" s="337">
        <f t="shared" si="6"/>
        <v>0</v>
      </c>
      <c r="AN19" s="338"/>
    </row>
    <row r="20" spans="1:40" s="336" customFormat="1" ht="26.25" customHeight="1" x14ac:dyDescent="0.2">
      <c r="B20" s="294" t="s">
        <v>126</v>
      </c>
      <c r="C20" s="337">
        <f>SUM(C39)</f>
        <v>5554</v>
      </c>
      <c r="D20" s="337">
        <f>SUM(D39)</f>
        <v>5097</v>
      </c>
      <c r="E20" s="337">
        <f>SUM(E39)</f>
        <v>5096</v>
      </c>
      <c r="F20" s="337">
        <f>SUM(F39)</f>
        <v>5424</v>
      </c>
      <c r="G20" s="337">
        <f>SUM(G39)</f>
        <v>5424</v>
      </c>
      <c r="H20" s="337">
        <f t="shared" ref="H20:AM20" si="7">SUM(H39)</f>
        <v>0</v>
      </c>
      <c r="I20" s="337">
        <f>SUM(I39)</f>
        <v>5554</v>
      </c>
      <c r="J20" s="337">
        <f t="shared" si="7"/>
        <v>0</v>
      </c>
      <c r="K20" s="337">
        <f t="shared" si="7"/>
        <v>5554</v>
      </c>
      <c r="L20" s="337">
        <f t="shared" si="7"/>
        <v>0</v>
      </c>
      <c r="M20" s="337">
        <f t="shared" si="7"/>
        <v>5554</v>
      </c>
      <c r="N20" s="337">
        <f t="shared" si="7"/>
        <v>0</v>
      </c>
      <c r="O20" s="337">
        <f t="shared" si="7"/>
        <v>5554</v>
      </c>
      <c r="P20" s="337">
        <f t="shared" si="7"/>
        <v>0</v>
      </c>
      <c r="Q20" s="337">
        <f t="shared" si="7"/>
        <v>5554</v>
      </c>
      <c r="R20" s="337">
        <f t="shared" si="7"/>
        <v>0</v>
      </c>
      <c r="S20" s="337">
        <f t="shared" si="7"/>
        <v>5554</v>
      </c>
      <c r="T20" s="337">
        <f t="shared" si="7"/>
        <v>0</v>
      </c>
      <c r="U20" s="337">
        <f t="shared" si="7"/>
        <v>5554</v>
      </c>
      <c r="V20" s="337">
        <f t="shared" si="7"/>
        <v>0</v>
      </c>
      <c r="W20" s="337">
        <f t="shared" si="7"/>
        <v>5554</v>
      </c>
      <c r="X20" s="337">
        <f t="shared" si="7"/>
        <v>0</v>
      </c>
      <c r="Y20" s="337">
        <f t="shared" si="7"/>
        <v>0</v>
      </c>
      <c r="Z20" s="337">
        <f t="shared" si="7"/>
        <v>5554</v>
      </c>
      <c r="AA20" s="337">
        <f t="shared" si="7"/>
        <v>0</v>
      </c>
      <c r="AB20" s="337">
        <f t="shared" si="7"/>
        <v>5554</v>
      </c>
      <c r="AC20" s="337">
        <f t="shared" si="7"/>
        <v>-457</v>
      </c>
      <c r="AD20" s="337">
        <f t="shared" si="7"/>
        <v>5097</v>
      </c>
      <c r="AE20" s="337">
        <f t="shared" si="7"/>
        <v>0</v>
      </c>
      <c r="AF20" s="337">
        <f t="shared" si="7"/>
        <v>5097</v>
      </c>
      <c r="AG20" s="337">
        <f t="shared" si="7"/>
        <v>0</v>
      </c>
      <c r="AH20" s="337">
        <f t="shared" si="7"/>
        <v>5097</v>
      </c>
      <c r="AI20" s="337">
        <f t="shared" si="7"/>
        <v>0</v>
      </c>
      <c r="AJ20" s="337">
        <f t="shared" si="7"/>
        <v>5097</v>
      </c>
      <c r="AK20" s="337">
        <f t="shared" si="7"/>
        <v>0</v>
      </c>
      <c r="AL20" s="337">
        <f t="shared" si="7"/>
        <v>0</v>
      </c>
      <c r="AM20" s="337">
        <f t="shared" si="7"/>
        <v>0</v>
      </c>
      <c r="AN20" s="338"/>
    </row>
    <row r="21" spans="1:40" s="336" customFormat="1" ht="26.25" customHeight="1" x14ac:dyDescent="0.2">
      <c r="B21" s="339" t="s">
        <v>96</v>
      </c>
      <c r="C21" s="337">
        <f>SUM(C29)</f>
        <v>0</v>
      </c>
      <c r="D21" s="337">
        <f>SUM(D29)</f>
        <v>0</v>
      </c>
      <c r="E21" s="337">
        <f>SUM(E29)</f>
        <v>0</v>
      </c>
      <c r="F21" s="337">
        <f t="shared" ref="F21:U21" si="8">SUM(F29)</f>
        <v>0</v>
      </c>
      <c r="G21" s="337">
        <f>SUM(G29)</f>
        <v>0</v>
      </c>
      <c r="H21" s="337">
        <f t="shared" si="8"/>
        <v>0</v>
      </c>
      <c r="I21" s="337">
        <f>SUM(I29)</f>
        <v>0</v>
      </c>
      <c r="J21" s="337">
        <f t="shared" si="8"/>
        <v>0</v>
      </c>
      <c r="K21" s="337">
        <f t="shared" si="8"/>
        <v>0</v>
      </c>
      <c r="L21" s="337">
        <f>SUM(L29)</f>
        <v>0</v>
      </c>
      <c r="M21" s="337">
        <f t="shared" si="8"/>
        <v>0</v>
      </c>
      <c r="N21" s="337">
        <f t="shared" si="8"/>
        <v>0</v>
      </c>
      <c r="O21" s="337">
        <f t="shared" si="8"/>
        <v>0</v>
      </c>
      <c r="P21" s="337">
        <f t="shared" si="8"/>
        <v>0</v>
      </c>
      <c r="Q21" s="337">
        <f t="shared" si="8"/>
        <v>0</v>
      </c>
      <c r="R21" s="337">
        <f>SUM(R29)</f>
        <v>0</v>
      </c>
      <c r="S21" s="337">
        <f t="shared" si="8"/>
        <v>0</v>
      </c>
      <c r="T21" s="337">
        <f>SUM(T29)</f>
        <v>0</v>
      </c>
      <c r="U21" s="337">
        <f t="shared" si="8"/>
        <v>0</v>
      </c>
      <c r="V21" s="337">
        <f t="shared" ref="V21:AD21" si="9">SUM(V29)</f>
        <v>0</v>
      </c>
      <c r="W21" s="337">
        <f t="shared" si="9"/>
        <v>0</v>
      </c>
      <c r="X21" s="337">
        <f t="shared" si="9"/>
        <v>0</v>
      </c>
      <c r="Y21" s="337">
        <f t="shared" si="9"/>
        <v>0</v>
      </c>
      <c r="Z21" s="337">
        <f t="shared" si="9"/>
        <v>0</v>
      </c>
      <c r="AA21" s="337">
        <f t="shared" si="9"/>
        <v>0</v>
      </c>
      <c r="AB21" s="337">
        <f t="shared" si="9"/>
        <v>0</v>
      </c>
      <c r="AC21" s="337">
        <f t="shared" si="9"/>
        <v>0</v>
      </c>
      <c r="AD21" s="337">
        <f t="shared" si="9"/>
        <v>0</v>
      </c>
      <c r="AE21" s="337">
        <f t="shared" ref="AE21:AM21" si="10">SUM(AE29)</f>
        <v>0</v>
      </c>
      <c r="AF21" s="337">
        <f t="shared" si="10"/>
        <v>0</v>
      </c>
      <c r="AG21" s="337">
        <f>SUM(AG29)</f>
        <v>0</v>
      </c>
      <c r="AH21" s="337">
        <f>SUM(AH29)</f>
        <v>0</v>
      </c>
      <c r="AI21" s="337">
        <f>SUM(AI29)</f>
        <v>0</v>
      </c>
      <c r="AJ21" s="337">
        <f>SUM(AJ29)</f>
        <v>0</v>
      </c>
      <c r="AK21" s="337">
        <f t="shared" si="10"/>
        <v>0</v>
      </c>
      <c r="AL21" s="337">
        <f t="shared" si="10"/>
        <v>0</v>
      </c>
      <c r="AM21" s="337">
        <f t="shared" si="10"/>
        <v>0</v>
      </c>
      <c r="AN21" s="340"/>
    </row>
    <row r="22" spans="1:40" s="336" customFormat="1" ht="26.25" customHeight="1" x14ac:dyDescent="0.35">
      <c r="B22" s="320" t="s">
        <v>105</v>
      </c>
      <c r="C22" s="321">
        <f>SUM(C23+C24+C25)</f>
        <v>11872</v>
      </c>
      <c r="D22" s="321">
        <f>SUM(D23+D24+D25)</f>
        <v>10811</v>
      </c>
      <c r="E22" s="321">
        <f>SUM(E23+E24+E25)</f>
        <v>9714</v>
      </c>
      <c r="F22" s="321">
        <f t="shared" ref="F22:U22" si="11">SUM(F23+F24+F25)</f>
        <v>3921</v>
      </c>
      <c r="G22" s="321">
        <f>SUM(G23+G24+G25)</f>
        <v>3921</v>
      </c>
      <c r="H22" s="321">
        <f t="shared" si="11"/>
        <v>0</v>
      </c>
      <c r="I22" s="321">
        <f>SUM(I23+I24+I25)</f>
        <v>11872</v>
      </c>
      <c r="J22" s="321">
        <f t="shared" si="11"/>
        <v>0</v>
      </c>
      <c r="K22" s="321">
        <f t="shared" si="11"/>
        <v>11872</v>
      </c>
      <c r="L22" s="321">
        <f>SUM(L23+L24+L25)</f>
        <v>0</v>
      </c>
      <c r="M22" s="321">
        <f t="shared" si="11"/>
        <v>11872</v>
      </c>
      <c r="N22" s="321">
        <f t="shared" si="11"/>
        <v>0</v>
      </c>
      <c r="O22" s="321">
        <f t="shared" si="11"/>
        <v>11872</v>
      </c>
      <c r="P22" s="321">
        <f t="shared" si="11"/>
        <v>380</v>
      </c>
      <c r="Q22" s="321">
        <f t="shared" si="11"/>
        <v>12252</v>
      </c>
      <c r="R22" s="321">
        <f>SUM(R23+R24+R25)</f>
        <v>0</v>
      </c>
      <c r="S22" s="321">
        <f t="shared" si="11"/>
        <v>12252</v>
      </c>
      <c r="T22" s="321">
        <f>SUM(T23+T24+T25)</f>
        <v>0</v>
      </c>
      <c r="U22" s="321">
        <f t="shared" si="11"/>
        <v>12252</v>
      </c>
      <c r="V22" s="321">
        <f t="shared" ref="V22:AD22" si="12">SUM(V23+V24+V25)</f>
        <v>-641</v>
      </c>
      <c r="W22" s="321">
        <f t="shared" si="12"/>
        <v>11611</v>
      </c>
      <c r="X22" s="321">
        <f t="shared" si="12"/>
        <v>0</v>
      </c>
      <c r="Y22" s="321">
        <f t="shared" si="12"/>
        <v>0</v>
      </c>
      <c r="Z22" s="321">
        <f t="shared" si="12"/>
        <v>11611</v>
      </c>
      <c r="AA22" s="321">
        <f t="shared" si="12"/>
        <v>0</v>
      </c>
      <c r="AB22" s="321">
        <f t="shared" si="12"/>
        <v>11611</v>
      </c>
      <c r="AC22" s="321">
        <f t="shared" si="12"/>
        <v>-800</v>
      </c>
      <c r="AD22" s="321">
        <f t="shared" si="12"/>
        <v>10811</v>
      </c>
      <c r="AE22" s="321">
        <f t="shared" ref="AE22:AM22" si="13">SUM(AE23+AE24+AE25)</f>
        <v>0</v>
      </c>
      <c r="AF22" s="321">
        <f t="shared" si="13"/>
        <v>10811</v>
      </c>
      <c r="AG22" s="321">
        <f>SUM(AG23+AG24+AG25)</f>
        <v>0</v>
      </c>
      <c r="AH22" s="321">
        <f>SUM(AH23+AH24+AH25)</f>
        <v>10811</v>
      </c>
      <c r="AI22" s="321">
        <f>SUM(AI23+AI24+AI25)</f>
        <v>0</v>
      </c>
      <c r="AJ22" s="321">
        <f>SUM(AJ23+AJ24+AJ25)</f>
        <v>10811</v>
      </c>
      <c r="AK22" s="321">
        <f t="shared" si="13"/>
        <v>0</v>
      </c>
      <c r="AL22" s="321">
        <f t="shared" si="13"/>
        <v>0</v>
      </c>
      <c r="AM22" s="321">
        <f t="shared" si="13"/>
        <v>0</v>
      </c>
      <c r="AN22" s="340"/>
    </row>
    <row r="23" spans="1:40" s="336" customFormat="1" ht="20.25" customHeight="1" x14ac:dyDescent="0.2">
      <c r="B23" s="316" t="s">
        <v>136</v>
      </c>
      <c r="C23" s="317">
        <f>SUM(C41)</f>
        <v>4288</v>
      </c>
      <c r="D23" s="317">
        <f>SUM(D41)</f>
        <v>4288</v>
      </c>
      <c r="E23" s="317">
        <f>SUM(E41)</f>
        <v>4288</v>
      </c>
      <c r="F23" s="317">
        <f>SUM(F41)</f>
        <v>0</v>
      </c>
      <c r="G23" s="317">
        <f>SUM(G41)</f>
        <v>0</v>
      </c>
      <c r="H23" s="317">
        <f t="shared" ref="H23:AM23" si="14">SUM(H41)</f>
        <v>0</v>
      </c>
      <c r="I23" s="317">
        <f>SUM(I41)</f>
        <v>4288</v>
      </c>
      <c r="J23" s="317">
        <f t="shared" si="14"/>
        <v>0</v>
      </c>
      <c r="K23" s="317">
        <f t="shared" si="14"/>
        <v>4288</v>
      </c>
      <c r="L23" s="317">
        <f t="shared" si="14"/>
        <v>0</v>
      </c>
      <c r="M23" s="317">
        <f t="shared" si="14"/>
        <v>4288</v>
      </c>
      <c r="N23" s="317">
        <f t="shared" si="14"/>
        <v>0</v>
      </c>
      <c r="O23" s="317">
        <f t="shared" si="14"/>
        <v>4288</v>
      </c>
      <c r="P23" s="317">
        <f t="shared" si="14"/>
        <v>0</v>
      </c>
      <c r="Q23" s="317">
        <f t="shared" si="14"/>
        <v>4288</v>
      </c>
      <c r="R23" s="317">
        <f t="shared" si="14"/>
        <v>0</v>
      </c>
      <c r="S23" s="317">
        <f t="shared" si="14"/>
        <v>4288</v>
      </c>
      <c r="T23" s="317">
        <f t="shared" si="14"/>
        <v>0</v>
      </c>
      <c r="U23" s="317">
        <f t="shared" si="14"/>
        <v>4288</v>
      </c>
      <c r="V23" s="317">
        <f t="shared" si="14"/>
        <v>0</v>
      </c>
      <c r="W23" s="317">
        <f t="shared" si="14"/>
        <v>4288</v>
      </c>
      <c r="X23" s="317">
        <f t="shared" si="14"/>
        <v>0</v>
      </c>
      <c r="Y23" s="317">
        <f t="shared" si="14"/>
        <v>0</v>
      </c>
      <c r="Z23" s="317">
        <f t="shared" si="14"/>
        <v>4288</v>
      </c>
      <c r="AA23" s="317">
        <f t="shared" si="14"/>
        <v>0</v>
      </c>
      <c r="AB23" s="317">
        <f t="shared" si="14"/>
        <v>4288</v>
      </c>
      <c r="AC23" s="317">
        <f t="shared" si="14"/>
        <v>0</v>
      </c>
      <c r="AD23" s="317">
        <f t="shared" si="14"/>
        <v>4288</v>
      </c>
      <c r="AE23" s="317">
        <f t="shared" si="14"/>
        <v>0</v>
      </c>
      <c r="AF23" s="317">
        <f t="shared" si="14"/>
        <v>4288</v>
      </c>
      <c r="AG23" s="317">
        <f t="shared" si="14"/>
        <v>0</v>
      </c>
      <c r="AH23" s="317">
        <f t="shared" si="14"/>
        <v>4288</v>
      </c>
      <c r="AI23" s="317">
        <f t="shared" si="14"/>
        <v>0</v>
      </c>
      <c r="AJ23" s="317">
        <f t="shared" si="14"/>
        <v>4288</v>
      </c>
      <c r="AK23" s="317">
        <f t="shared" si="14"/>
        <v>0</v>
      </c>
      <c r="AL23" s="317">
        <f t="shared" si="14"/>
        <v>0</v>
      </c>
      <c r="AM23" s="317">
        <f t="shared" si="14"/>
        <v>0</v>
      </c>
      <c r="AN23" s="341"/>
    </row>
    <row r="24" spans="1:40" ht="24" customHeight="1" x14ac:dyDescent="0.2">
      <c r="B24" s="316" t="s">
        <v>101</v>
      </c>
      <c r="C24" s="317">
        <f>SUM(C31+C35+C42)</f>
        <v>7584</v>
      </c>
      <c r="D24" s="317">
        <f>SUM(D31+D35+D42)</f>
        <v>6523</v>
      </c>
      <c r="E24" s="317">
        <f>SUM(E31+E35+E42)</f>
        <v>5426</v>
      </c>
      <c r="F24" s="317">
        <f>SUM(F31+F35+F42)</f>
        <v>3921</v>
      </c>
      <c r="G24" s="317">
        <f>SUM(G31+G35+G42)</f>
        <v>3921</v>
      </c>
      <c r="H24" s="317">
        <f t="shared" ref="H24:AM24" si="15">SUM(H31+H35+H42)</f>
        <v>0</v>
      </c>
      <c r="I24" s="317">
        <f>SUM(I31+I35+I42)</f>
        <v>7584</v>
      </c>
      <c r="J24" s="317">
        <f t="shared" si="15"/>
        <v>0</v>
      </c>
      <c r="K24" s="317">
        <f t="shared" si="15"/>
        <v>7584</v>
      </c>
      <c r="L24" s="317">
        <f t="shared" si="15"/>
        <v>0</v>
      </c>
      <c r="M24" s="317">
        <f t="shared" si="15"/>
        <v>7584</v>
      </c>
      <c r="N24" s="317">
        <f t="shared" si="15"/>
        <v>0</v>
      </c>
      <c r="O24" s="317">
        <f t="shared" si="15"/>
        <v>7584</v>
      </c>
      <c r="P24" s="317">
        <f t="shared" si="15"/>
        <v>380</v>
      </c>
      <c r="Q24" s="317">
        <f t="shared" si="15"/>
        <v>7964</v>
      </c>
      <c r="R24" s="317">
        <f t="shared" si="15"/>
        <v>0</v>
      </c>
      <c r="S24" s="317">
        <f t="shared" si="15"/>
        <v>7964</v>
      </c>
      <c r="T24" s="317">
        <f t="shared" si="15"/>
        <v>0</v>
      </c>
      <c r="U24" s="317">
        <f t="shared" si="15"/>
        <v>7964</v>
      </c>
      <c r="V24" s="317">
        <f t="shared" si="15"/>
        <v>-641</v>
      </c>
      <c r="W24" s="317">
        <f t="shared" si="15"/>
        <v>7323</v>
      </c>
      <c r="X24" s="317">
        <f t="shared" si="15"/>
        <v>0</v>
      </c>
      <c r="Y24" s="317">
        <f t="shared" si="15"/>
        <v>0</v>
      </c>
      <c r="Z24" s="317">
        <f t="shared" si="15"/>
        <v>7323</v>
      </c>
      <c r="AA24" s="317">
        <f t="shared" si="15"/>
        <v>0</v>
      </c>
      <c r="AB24" s="317">
        <f t="shared" si="15"/>
        <v>7323</v>
      </c>
      <c r="AC24" s="317">
        <f t="shared" si="15"/>
        <v>-800</v>
      </c>
      <c r="AD24" s="317">
        <f t="shared" si="15"/>
        <v>6523</v>
      </c>
      <c r="AE24" s="317">
        <f t="shared" si="15"/>
        <v>0</v>
      </c>
      <c r="AF24" s="317">
        <f t="shared" si="15"/>
        <v>6523</v>
      </c>
      <c r="AG24" s="317">
        <f t="shared" si="15"/>
        <v>0</v>
      </c>
      <c r="AH24" s="317">
        <f t="shared" si="15"/>
        <v>6523</v>
      </c>
      <c r="AI24" s="317">
        <f t="shared" si="15"/>
        <v>0</v>
      </c>
      <c r="AJ24" s="317">
        <f t="shared" si="15"/>
        <v>6523</v>
      </c>
      <c r="AK24" s="317">
        <f t="shared" si="15"/>
        <v>0</v>
      </c>
      <c r="AL24" s="317">
        <f t="shared" si="15"/>
        <v>0</v>
      </c>
      <c r="AM24" s="317">
        <f t="shared" si="15"/>
        <v>0</v>
      </c>
      <c r="AN24" s="341"/>
    </row>
    <row r="25" spans="1:40" ht="24" customHeight="1" x14ac:dyDescent="0.2">
      <c r="B25" s="316" t="s">
        <v>96</v>
      </c>
      <c r="C25" s="317">
        <f>SUM(C32)</f>
        <v>0</v>
      </c>
      <c r="D25" s="317">
        <f t="shared" ref="D25:AM25" si="16">SUM(D32)</f>
        <v>0</v>
      </c>
      <c r="E25" s="317">
        <f t="shared" si="16"/>
        <v>0</v>
      </c>
      <c r="F25" s="317">
        <f t="shared" si="16"/>
        <v>0</v>
      </c>
      <c r="G25" s="317">
        <f t="shared" si="16"/>
        <v>0</v>
      </c>
      <c r="H25" s="317">
        <f t="shared" si="16"/>
        <v>0</v>
      </c>
      <c r="I25" s="317">
        <f>SUM(I32)</f>
        <v>0</v>
      </c>
      <c r="J25" s="317">
        <f t="shared" si="16"/>
        <v>0</v>
      </c>
      <c r="K25" s="317">
        <f t="shared" si="16"/>
        <v>0</v>
      </c>
      <c r="L25" s="317">
        <f t="shared" si="16"/>
        <v>0</v>
      </c>
      <c r="M25" s="317">
        <f t="shared" si="16"/>
        <v>0</v>
      </c>
      <c r="N25" s="317">
        <f t="shared" si="16"/>
        <v>0</v>
      </c>
      <c r="O25" s="317">
        <f t="shared" si="16"/>
        <v>0</v>
      </c>
      <c r="P25" s="317">
        <f t="shared" si="16"/>
        <v>0</v>
      </c>
      <c r="Q25" s="317">
        <f t="shared" si="16"/>
        <v>0</v>
      </c>
      <c r="R25" s="317">
        <f t="shared" si="16"/>
        <v>0</v>
      </c>
      <c r="S25" s="317">
        <f t="shared" si="16"/>
        <v>0</v>
      </c>
      <c r="T25" s="317">
        <f t="shared" si="16"/>
        <v>0</v>
      </c>
      <c r="U25" s="317">
        <f t="shared" si="16"/>
        <v>0</v>
      </c>
      <c r="V25" s="317">
        <f t="shared" si="16"/>
        <v>0</v>
      </c>
      <c r="W25" s="317">
        <f t="shared" si="16"/>
        <v>0</v>
      </c>
      <c r="X25" s="317">
        <f t="shared" si="16"/>
        <v>0</v>
      </c>
      <c r="Y25" s="317">
        <f t="shared" si="16"/>
        <v>0</v>
      </c>
      <c r="Z25" s="317">
        <f t="shared" si="16"/>
        <v>0</v>
      </c>
      <c r="AA25" s="317">
        <f t="shared" si="16"/>
        <v>0</v>
      </c>
      <c r="AB25" s="317">
        <f t="shared" si="16"/>
        <v>0</v>
      </c>
      <c r="AC25" s="317">
        <f t="shared" si="16"/>
        <v>0</v>
      </c>
      <c r="AD25" s="317">
        <f t="shared" si="16"/>
        <v>0</v>
      </c>
      <c r="AE25" s="317">
        <f t="shared" si="16"/>
        <v>0</v>
      </c>
      <c r="AF25" s="317">
        <f t="shared" si="16"/>
        <v>0</v>
      </c>
      <c r="AG25" s="317">
        <f t="shared" si="16"/>
        <v>0</v>
      </c>
      <c r="AH25" s="317">
        <f t="shared" si="16"/>
        <v>0</v>
      </c>
      <c r="AI25" s="317">
        <f t="shared" si="16"/>
        <v>0</v>
      </c>
      <c r="AJ25" s="317">
        <f t="shared" si="16"/>
        <v>0</v>
      </c>
      <c r="AK25" s="317">
        <f t="shared" si="16"/>
        <v>0</v>
      </c>
      <c r="AL25" s="317">
        <f t="shared" si="16"/>
        <v>0</v>
      </c>
      <c r="AM25" s="317">
        <f t="shared" si="16"/>
        <v>0</v>
      </c>
    </row>
    <row r="26" spans="1:40" s="336" customFormat="1" ht="21.75" customHeight="1" x14ac:dyDescent="0.2">
      <c r="B26" s="342" t="s">
        <v>296</v>
      </c>
      <c r="C26" s="343">
        <f>SUM(C27+C30)</f>
        <v>19730</v>
      </c>
      <c r="D26" s="343">
        <f>SUM(D27+D30)</f>
        <v>17677</v>
      </c>
      <c r="E26" s="343">
        <f>SUM(E27+E30)</f>
        <v>17495</v>
      </c>
      <c r="F26" s="343">
        <f t="shared" ref="F26:U26" si="17">SUM(F27+F30)</f>
        <v>36952</v>
      </c>
      <c r="G26" s="343">
        <f>SUM(G27+G30)</f>
        <v>19653</v>
      </c>
      <c r="H26" s="343">
        <f t="shared" si="17"/>
        <v>0</v>
      </c>
      <c r="I26" s="343">
        <f>SUM(I27+I30)</f>
        <v>19730</v>
      </c>
      <c r="J26" s="343">
        <f t="shared" si="17"/>
        <v>0</v>
      </c>
      <c r="K26" s="343">
        <f t="shared" si="17"/>
        <v>19730</v>
      </c>
      <c r="L26" s="343">
        <f>SUM(L27+L30)</f>
        <v>0</v>
      </c>
      <c r="M26" s="343">
        <f t="shared" si="17"/>
        <v>19730</v>
      </c>
      <c r="N26" s="343">
        <f t="shared" si="17"/>
        <v>0</v>
      </c>
      <c r="O26" s="343">
        <f t="shared" si="17"/>
        <v>19730</v>
      </c>
      <c r="P26" s="343">
        <f t="shared" si="17"/>
        <v>-1000</v>
      </c>
      <c r="Q26" s="343">
        <f t="shared" si="17"/>
        <v>18730</v>
      </c>
      <c r="R26" s="343">
        <f>SUM(R27+R30)</f>
        <v>-1077</v>
      </c>
      <c r="S26" s="343">
        <f t="shared" si="17"/>
        <v>17653</v>
      </c>
      <c r="T26" s="343">
        <f>SUM(T27+T30)</f>
        <v>0</v>
      </c>
      <c r="U26" s="343">
        <f t="shared" si="17"/>
        <v>17653</v>
      </c>
      <c r="V26" s="343">
        <f t="shared" ref="V26:AD26" si="18">SUM(V27+V30)</f>
        <v>-26</v>
      </c>
      <c r="W26" s="343">
        <f t="shared" si="18"/>
        <v>17627</v>
      </c>
      <c r="X26" s="343">
        <f t="shared" si="18"/>
        <v>0</v>
      </c>
      <c r="Y26" s="343">
        <f t="shared" si="18"/>
        <v>0</v>
      </c>
      <c r="Z26" s="343">
        <f t="shared" si="18"/>
        <v>17627</v>
      </c>
      <c r="AA26" s="343">
        <f t="shared" si="18"/>
        <v>0</v>
      </c>
      <c r="AB26" s="343">
        <f t="shared" si="18"/>
        <v>17627</v>
      </c>
      <c r="AC26" s="343">
        <f t="shared" si="18"/>
        <v>50</v>
      </c>
      <c r="AD26" s="343">
        <f t="shared" si="18"/>
        <v>17677</v>
      </c>
      <c r="AE26" s="343">
        <f t="shared" ref="AE26:AM26" si="19">SUM(AE27+AE30)</f>
        <v>0</v>
      </c>
      <c r="AF26" s="343">
        <f t="shared" si="19"/>
        <v>17677</v>
      </c>
      <c r="AG26" s="343">
        <f>SUM(AG27+AG30)</f>
        <v>0</v>
      </c>
      <c r="AH26" s="343">
        <f>SUM(AH27+AH30)</f>
        <v>17677</v>
      </c>
      <c r="AI26" s="343">
        <f>SUM(AI27+AI30)</f>
        <v>0</v>
      </c>
      <c r="AJ26" s="343">
        <f>SUM(AJ27+AJ30)</f>
        <v>17677</v>
      </c>
      <c r="AK26" s="343">
        <f t="shared" si="19"/>
        <v>0</v>
      </c>
      <c r="AL26" s="343">
        <f t="shared" si="19"/>
        <v>0</v>
      </c>
      <c r="AM26" s="343">
        <f t="shared" si="19"/>
        <v>0</v>
      </c>
    </row>
    <row r="27" spans="1:40" s="336" customFormat="1" ht="21.75" customHeight="1" x14ac:dyDescent="0.2">
      <c r="B27" s="326" t="s">
        <v>37</v>
      </c>
      <c r="C27" s="344">
        <f>SUM(C28+C29)</f>
        <v>19030</v>
      </c>
      <c r="D27" s="344">
        <f>SUM(D28+D29)</f>
        <v>17603</v>
      </c>
      <c r="E27" s="344">
        <f>SUM(E28+E29)</f>
        <v>17495</v>
      </c>
      <c r="F27" s="344">
        <f t="shared" ref="F27:U27" si="20">SUM(F28+F29)</f>
        <v>36299</v>
      </c>
      <c r="G27" s="344">
        <f>SUM(G28+G29)</f>
        <v>19000</v>
      </c>
      <c r="H27" s="344">
        <f t="shared" si="20"/>
        <v>0</v>
      </c>
      <c r="I27" s="344">
        <f>SUM(I28+I29)</f>
        <v>19030</v>
      </c>
      <c r="J27" s="344">
        <f t="shared" si="20"/>
        <v>0</v>
      </c>
      <c r="K27" s="344">
        <f t="shared" si="20"/>
        <v>19030</v>
      </c>
      <c r="L27" s="344">
        <f>SUM(L28+L29)</f>
        <v>0</v>
      </c>
      <c r="M27" s="344">
        <f t="shared" si="20"/>
        <v>19030</v>
      </c>
      <c r="N27" s="344">
        <f t="shared" si="20"/>
        <v>0</v>
      </c>
      <c r="O27" s="344">
        <f t="shared" si="20"/>
        <v>19030</v>
      </c>
      <c r="P27" s="344">
        <f t="shared" si="20"/>
        <v>-1000</v>
      </c>
      <c r="Q27" s="344">
        <f t="shared" si="20"/>
        <v>18030</v>
      </c>
      <c r="R27" s="344">
        <f>SUM(R28+R29)</f>
        <v>-1077</v>
      </c>
      <c r="S27" s="344">
        <f t="shared" si="20"/>
        <v>16953</v>
      </c>
      <c r="T27" s="344">
        <f>SUM(T28+T29)</f>
        <v>0</v>
      </c>
      <c r="U27" s="344">
        <f t="shared" si="20"/>
        <v>16953</v>
      </c>
      <c r="V27" s="344">
        <f t="shared" ref="V27:AD27" si="21">SUM(V28+V29)</f>
        <v>0</v>
      </c>
      <c r="W27" s="344">
        <f t="shared" si="21"/>
        <v>16953</v>
      </c>
      <c r="X27" s="344">
        <f t="shared" si="21"/>
        <v>0</v>
      </c>
      <c r="Y27" s="344">
        <f t="shared" si="21"/>
        <v>0</v>
      </c>
      <c r="Z27" s="344">
        <f t="shared" si="21"/>
        <v>16953</v>
      </c>
      <c r="AA27" s="344">
        <f t="shared" si="21"/>
        <v>0</v>
      </c>
      <c r="AB27" s="344">
        <f t="shared" si="21"/>
        <v>16953</v>
      </c>
      <c r="AC27" s="344">
        <f t="shared" si="21"/>
        <v>650</v>
      </c>
      <c r="AD27" s="344">
        <f t="shared" si="21"/>
        <v>17603</v>
      </c>
      <c r="AE27" s="344">
        <f t="shared" ref="AE27:AM27" si="22">SUM(AE28+AE29)</f>
        <v>0</v>
      </c>
      <c r="AF27" s="344">
        <f t="shared" si="22"/>
        <v>17603</v>
      </c>
      <c r="AG27" s="344">
        <f>SUM(AG28+AG29)</f>
        <v>0</v>
      </c>
      <c r="AH27" s="344">
        <f>SUM(AH28+AH29)</f>
        <v>17603</v>
      </c>
      <c r="AI27" s="344">
        <f>SUM(AI28+AI29)</f>
        <v>0</v>
      </c>
      <c r="AJ27" s="344">
        <f>SUM(AJ28+AJ29)</f>
        <v>17603</v>
      </c>
      <c r="AK27" s="344">
        <f t="shared" si="22"/>
        <v>0</v>
      </c>
      <c r="AL27" s="344">
        <f t="shared" si="22"/>
        <v>0</v>
      </c>
      <c r="AM27" s="344">
        <f t="shared" si="22"/>
        <v>0</v>
      </c>
    </row>
    <row r="28" spans="1:40" s="336" customFormat="1" ht="27.75" customHeight="1" x14ac:dyDescent="0.2">
      <c r="B28" s="316" t="s">
        <v>88</v>
      </c>
      <c r="C28" s="317">
        <v>19030</v>
      </c>
      <c r="D28" s="317">
        <v>17603</v>
      </c>
      <c r="E28" s="317">
        <v>17495</v>
      </c>
      <c r="F28" s="317">
        <v>36299</v>
      </c>
      <c r="G28" s="317">
        <v>19000</v>
      </c>
      <c r="H28" s="317">
        <v>0</v>
      </c>
      <c r="I28" s="317">
        <v>19030</v>
      </c>
      <c r="J28" s="317">
        <v>0</v>
      </c>
      <c r="K28" s="317">
        <f>SUM(I28+J28)</f>
        <v>19030</v>
      </c>
      <c r="L28" s="317">
        <v>0</v>
      </c>
      <c r="M28" s="317">
        <f>SUM(K28+L28)</f>
        <v>19030</v>
      </c>
      <c r="N28" s="317">
        <v>0</v>
      </c>
      <c r="O28" s="317">
        <f>SUM(M28+N28)</f>
        <v>19030</v>
      </c>
      <c r="P28" s="317">
        <v>-1000</v>
      </c>
      <c r="Q28" s="317">
        <f>SUM(O28+P28)</f>
        <v>18030</v>
      </c>
      <c r="R28" s="317">
        <v>-1077</v>
      </c>
      <c r="S28" s="317">
        <f>SUM(Q28+R28)</f>
        <v>16953</v>
      </c>
      <c r="T28" s="317">
        <v>0</v>
      </c>
      <c r="U28" s="317">
        <f>SUM(S28+T28)</f>
        <v>16953</v>
      </c>
      <c r="V28" s="317">
        <v>0</v>
      </c>
      <c r="W28" s="317">
        <f>SUM(U28+V28)</f>
        <v>16953</v>
      </c>
      <c r="X28" s="317">
        <v>0</v>
      </c>
      <c r="Y28" s="317">
        <v>0</v>
      </c>
      <c r="Z28" s="317">
        <f>SUM(W28+X28+Y28)</f>
        <v>16953</v>
      </c>
      <c r="AA28" s="317">
        <v>0</v>
      </c>
      <c r="AB28" s="317">
        <f>SUM(Z28+AA28)</f>
        <v>16953</v>
      </c>
      <c r="AC28" s="317">
        <v>650</v>
      </c>
      <c r="AD28" s="317">
        <f>SUM(AB28+AC28)</f>
        <v>17603</v>
      </c>
      <c r="AE28" s="317">
        <v>0</v>
      </c>
      <c r="AF28" s="317">
        <f>SUM(AD28+AE28)</f>
        <v>17603</v>
      </c>
      <c r="AG28" s="317">
        <v>0</v>
      </c>
      <c r="AH28" s="317">
        <f>SUM(AF28+AG28)</f>
        <v>17603</v>
      </c>
      <c r="AI28" s="317">
        <v>0</v>
      </c>
      <c r="AJ28" s="317">
        <f>SUM(AH28+AI28)</f>
        <v>17603</v>
      </c>
      <c r="AK28" s="317">
        <v>0</v>
      </c>
      <c r="AL28" s="317">
        <v>0</v>
      </c>
      <c r="AM28" s="317">
        <v>0</v>
      </c>
    </row>
    <row r="29" spans="1:40" s="336" customFormat="1" ht="27.75" hidden="1" customHeight="1" x14ac:dyDescent="0.2">
      <c r="B29" s="339" t="s">
        <v>96</v>
      </c>
      <c r="C29" s="317">
        <v>0</v>
      </c>
      <c r="D29" s="317">
        <v>0</v>
      </c>
      <c r="E29" s="317">
        <v>0</v>
      </c>
      <c r="F29" s="317">
        <v>0</v>
      </c>
      <c r="G29" s="317">
        <v>0</v>
      </c>
      <c r="H29" s="317">
        <v>0</v>
      </c>
      <c r="I29" s="317">
        <v>0</v>
      </c>
      <c r="J29" s="317"/>
      <c r="K29" s="317"/>
      <c r="L29" s="317"/>
      <c r="M29" s="317"/>
      <c r="N29" s="317"/>
      <c r="O29" s="317">
        <f t="shared" ref="O29:O42" si="23">SUM(M29+N29)</f>
        <v>0</v>
      </c>
      <c r="P29" s="317"/>
      <c r="Q29" s="317"/>
      <c r="R29" s="317"/>
      <c r="S29" s="317">
        <v>0</v>
      </c>
      <c r="T29" s="317"/>
      <c r="U29" s="317">
        <v>0</v>
      </c>
      <c r="V29" s="317"/>
      <c r="W29" s="317">
        <f t="shared" ref="W29:W42" si="24">SUM(U29+V29)</f>
        <v>0</v>
      </c>
      <c r="X29" s="317">
        <v>0</v>
      </c>
      <c r="Y29" s="317"/>
      <c r="Z29" s="317">
        <f t="shared" ref="Z29:Z42" si="25">SUM(W29+X29+Y29)</f>
        <v>0</v>
      </c>
      <c r="AA29" s="317"/>
      <c r="AB29" s="317">
        <f>SUM(Z29+AA29)</f>
        <v>0</v>
      </c>
      <c r="AC29" s="317">
        <v>0</v>
      </c>
      <c r="AD29" s="317">
        <f>SUM(AB29+AC29)</f>
        <v>0</v>
      </c>
      <c r="AE29" s="317">
        <v>0</v>
      </c>
      <c r="AF29" s="317">
        <f t="shared" ref="AF29:AF42" si="26">SUM(AD29+AE29)</f>
        <v>0</v>
      </c>
      <c r="AG29" s="317">
        <v>0</v>
      </c>
      <c r="AH29" s="317">
        <f>SUM(AF29+AG29)</f>
        <v>0</v>
      </c>
      <c r="AI29" s="317">
        <v>0</v>
      </c>
      <c r="AJ29" s="317">
        <f>SUM(AH29+AI29)</f>
        <v>0</v>
      </c>
      <c r="AK29" s="317">
        <f>SUM(AB29*5/100+AB29)</f>
        <v>0</v>
      </c>
      <c r="AL29" s="317">
        <f>SUM(AK29*2.3/100+AK29)</f>
        <v>0</v>
      </c>
      <c r="AM29" s="317">
        <f>SUM(AL29*2.3/100+AL29)</f>
        <v>0</v>
      </c>
    </row>
    <row r="30" spans="1:40" s="336" customFormat="1" ht="27.75" customHeight="1" x14ac:dyDescent="0.2">
      <c r="B30" s="328" t="s">
        <v>105</v>
      </c>
      <c r="C30" s="344">
        <f t="shared" ref="C30:AM30" si="27">SUM(C31)</f>
        <v>700</v>
      </c>
      <c r="D30" s="344">
        <f t="shared" si="27"/>
        <v>74</v>
      </c>
      <c r="E30" s="344">
        <f t="shared" si="27"/>
        <v>0</v>
      </c>
      <c r="F30" s="344">
        <f t="shared" si="27"/>
        <v>653</v>
      </c>
      <c r="G30" s="344">
        <f t="shared" si="27"/>
        <v>653</v>
      </c>
      <c r="H30" s="344">
        <f t="shared" si="27"/>
        <v>0</v>
      </c>
      <c r="I30" s="344">
        <f t="shared" si="27"/>
        <v>700</v>
      </c>
      <c r="J30" s="344">
        <f t="shared" si="27"/>
        <v>0</v>
      </c>
      <c r="K30" s="344">
        <f t="shared" si="27"/>
        <v>700</v>
      </c>
      <c r="L30" s="344">
        <f t="shared" si="27"/>
        <v>0</v>
      </c>
      <c r="M30" s="344">
        <f t="shared" si="27"/>
        <v>700</v>
      </c>
      <c r="N30" s="344">
        <f t="shared" si="27"/>
        <v>0</v>
      </c>
      <c r="O30" s="344">
        <f t="shared" si="27"/>
        <v>700</v>
      </c>
      <c r="P30" s="344">
        <f t="shared" si="27"/>
        <v>0</v>
      </c>
      <c r="Q30" s="344">
        <f t="shared" si="27"/>
        <v>700</v>
      </c>
      <c r="R30" s="344">
        <f t="shared" si="27"/>
        <v>0</v>
      </c>
      <c r="S30" s="344">
        <f t="shared" si="27"/>
        <v>700</v>
      </c>
      <c r="T30" s="344">
        <f t="shared" si="27"/>
        <v>0</v>
      </c>
      <c r="U30" s="344">
        <f t="shared" si="27"/>
        <v>700</v>
      </c>
      <c r="V30" s="344">
        <f t="shared" si="27"/>
        <v>-26</v>
      </c>
      <c r="W30" s="344">
        <f t="shared" si="27"/>
        <v>674</v>
      </c>
      <c r="X30" s="344">
        <f t="shared" si="27"/>
        <v>0</v>
      </c>
      <c r="Y30" s="344">
        <f t="shared" si="27"/>
        <v>0</v>
      </c>
      <c r="Z30" s="344">
        <f t="shared" si="27"/>
        <v>674</v>
      </c>
      <c r="AA30" s="344">
        <f t="shared" si="27"/>
        <v>0</v>
      </c>
      <c r="AB30" s="344">
        <f t="shared" si="27"/>
        <v>674</v>
      </c>
      <c r="AC30" s="344">
        <f t="shared" si="27"/>
        <v>-600</v>
      </c>
      <c r="AD30" s="344">
        <f t="shared" si="27"/>
        <v>74</v>
      </c>
      <c r="AE30" s="344">
        <f t="shared" si="27"/>
        <v>0</v>
      </c>
      <c r="AF30" s="344">
        <f t="shared" si="27"/>
        <v>74</v>
      </c>
      <c r="AG30" s="344">
        <f t="shared" si="27"/>
        <v>0</v>
      </c>
      <c r="AH30" s="344">
        <f t="shared" si="27"/>
        <v>74</v>
      </c>
      <c r="AI30" s="344">
        <f t="shared" si="27"/>
        <v>0</v>
      </c>
      <c r="AJ30" s="344">
        <f t="shared" si="27"/>
        <v>74</v>
      </c>
      <c r="AK30" s="344">
        <f t="shared" si="27"/>
        <v>0</v>
      </c>
      <c r="AL30" s="344">
        <f t="shared" si="27"/>
        <v>0</v>
      </c>
      <c r="AM30" s="344">
        <f t="shared" si="27"/>
        <v>0</v>
      </c>
    </row>
    <row r="31" spans="1:40" s="336" customFormat="1" ht="29.85" customHeight="1" x14ac:dyDescent="0.2">
      <c r="B31" s="316" t="s">
        <v>101</v>
      </c>
      <c r="C31" s="317">
        <v>700</v>
      </c>
      <c r="D31" s="317">
        <v>74</v>
      </c>
      <c r="E31" s="317">
        <v>0</v>
      </c>
      <c r="F31" s="317">
        <v>653</v>
      </c>
      <c r="G31" s="317">
        <v>653</v>
      </c>
      <c r="H31" s="317">
        <v>0</v>
      </c>
      <c r="I31" s="317">
        <v>700</v>
      </c>
      <c r="J31" s="317">
        <v>0</v>
      </c>
      <c r="K31" s="317">
        <f>SUM(I31+J31)</f>
        <v>700</v>
      </c>
      <c r="L31" s="317">
        <v>0</v>
      </c>
      <c r="M31" s="317">
        <f>SUM(K31+L31)</f>
        <v>700</v>
      </c>
      <c r="N31" s="317">
        <v>0</v>
      </c>
      <c r="O31" s="317">
        <f t="shared" si="23"/>
        <v>700</v>
      </c>
      <c r="P31" s="317">
        <v>0</v>
      </c>
      <c r="Q31" s="317">
        <f>SUM(O31+P31)</f>
        <v>700</v>
      </c>
      <c r="R31" s="317">
        <v>0</v>
      </c>
      <c r="S31" s="317">
        <f>SUM(Q31+R31)</f>
        <v>700</v>
      </c>
      <c r="T31" s="317">
        <v>0</v>
      </c>
      <c r="U31" s="317">
        <f>SUM(S31+T31)</f>
        <v>700</v>
      </c>
      <c r="V31" s="317">
        <v>-26</v>
      </c>
      <c r="W31" s="317">
        <f t="shared" si="24"/>
        <v>674</v>
      </c>
      <c r="X31" s="317">
        <v>0</v>
      </c>
      <c r="Y31" s="317">
        <v>0</v>
      </c>
      <c r="Z31" s="317">
        <f t="shared" si="25"/>
        <v>674</v>
      </c>
      <c r="AA31" s="317">
        <v>0</v>
      </c>
      <c r="AB31" s="317">
        <f>SUM(Z31+AA31)</f>
        <v>674</v>
      </c>
      <c r="AC31" s="317">
        <v>-600</v>
      </c>
      <c r="AD31" s="317">
        <f>SUM(AB31+AC31)</f>
        <v>74</v>
      </c>
      <c r="AE31" s="317">
        <v>0</v>
      </c>
      <c r="AF31" s="317">
        <f t="shared" si="26"/>
        <v>74</v>
      </c>
      <c r="AG31" s="317">
        <v>0</v>
      </c>
      <c r="AH31" s="317">
        <f>SUM(AF31+AG31)</f>
        <v>74</v>
      </c>
      <c r="AI31" s="317">
        <v>0</v>
      </c>
      <c r="AJ31" s="317">
        <f>SUM(AH31+AI31)</f>
        <v>74</v>
      </c>
      <c r="AK31" s="317">
        <v>0</v>
      </c>
      <c r="AL31" s="317">
        <v>0</v>
      </c>
      <c r="AM31" s="317">
        <v>0</v>
      </c>
    </row>
    <row r="32" spans="1:40" s="336" customFormat="1" ht="29.85" customHeight="1" x14ac:dyDescent="0.2">
      <c r="B32" s="316" t="s">
        <v>96</v>
      </c>
      <c r="C32" s="317">
        <v>0</v>
      </c>
      <c r="D32" s="317">
        <v>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>
        <v>0</v>
      </c>
      <c r="AL32" s="317">
        <v>0</v>
      </c>
      <c r="AM32" s="317">
        <v>0</v>
      </c>
    </row>
    <row r="33" spans="1:39" s="336" customFormat="1" ht="22.5" customHeight="1" x14ac:dyDescent="0.2">
      <c r="B33" s="345" t="s">
        <v>297</v>
      </c>
      <c r="C33" s="343">
        <f t="shared" ref="C33:T34" si="28">SUM(C34)</f>
        <v>0</v>
      </c>
      <c r="D33" s="343">
        <f t="shared" si="28"/>
        <v>0</v>
      </c>
      <c r="E33" s="343">
        <f t="shared" si="28"/>
        <v>0</v>
      </c>
      <c r="F33" s="343">
        <f t="shared" si="28"/>
        <v>0</v>
      </c>
      <c r="G33" s="343">
        <f t="shared" si="28"/>
        <v>0</v>
      </c>
      <c r="H33" s="343">
        <f t="shared" si="28"/>
        <v>0</v>
      </c>
      <c r="I33" s="343">
        <f t="shared" si="28"/>
        <v>0</v>
      </c>
      <c r="J33" s="343">
        <f t="shared" si="28"/>
        <v>0</v>
      </c>
      <c r="K33" s="343">
        <f>SUM(K34)</f>
        <v>0</v>
      </c>
      <c r="L33" s="343">
        <f t="shared" si="28"/>
        <v>0</v>
      </c>
      <c r="M33" s="343">
        <f>SUM(M34)</f>
        <v>0</v>
      </c>
      <c r="N33" s="343">
        <f>SUM(N34)</f>
        <v>0</v>
      </c>
      <c r="O33" s="343">
        <f>SUM(O34)</f>
        <v>0</v>
      </c>
      <c r="P33" s="343">
        <f>SUM(P34)</f>
        <v>0</v>
      </c>
      <c r="Q33" s="343">
        <f>SUM(Q34)</f>
        <v>0</v>
      </c>
      <c r="R33" s="343">
        <f t="shared" si="28"/>
        <v>0</v>
      </c>
      <c r="S33" s="343">
        <f>SUM(S34)</f>
        <v>0</v>
      </c>
      <c r="T33" s="343">
        <f t="shared" si="28"/>
        <v>0</v>
      </c>
      <c r="U33" s="343">
        <f t="shared" ref="U33:AM34" si="29">SUM(U34)</f>
        <v>0</v>
      </c>
      <c r="V33" s="343">
        <f t="shared" si="29"/>
        <v>0</v>
      </c>
      <c r="W33" s="343">
        <f t="shared" si="29"/>
        <v>0</v>
      </c>
      <c r="X33" s="343">
        <f t="shared" si="29"/>
        <v>0</v>
      </c>
      <c r="Y33" s="343">
        <f t="shared" si="29"/>
        <v>0</v>
      </c>
      <c r="Z33" s="343">
        <f t="shared" si="29"/>
        <v>0</v>
      </c>
      <c r="AA33" s="343">
        <f t="shared" si="29"/>
        <v>0</v>
      </c>
      <c r="AB33" s="343">
        <f t="shared" si="29"/>
        <v>0</v>
      </c>
      <c r="AC33" s="343">
        <f t="shared" si="29"/>
        <v>0</v>
      </c>
      <c r="AD33" s="343">
        <f t="shared" si="29"/>
        <v>0</v>
      </c>
      <c r="AE33" s="343">
        <f t="shared" si="29"/>
        <v>0</v>
      </c>
      <c r="AF33" s="343">
        <f t="shared" si="29"/>
        <v>0</v>
      </c>
      <c r="AG33" s="343">
        <f t="shared" si="29"/>
        <v>0</v>
      </c>
      <c r="AH33" s="343">
        <f t="shared" si="29"/>
        <v>0</v>
      </c>
      <c r="AI33" s="343">
        <f t="shared" si="29"/>
        <v>0</v>
      </c>
      <c r="AJ33" s="343">
        <f t="shared" si="29"/>
        <v>0</v>
      </c>
      <c r="AK33" s="343">
        <f t="shared" si="29"/>
        <v>0</v>
      </c>
      <c r="AL33" s="343">
        <f t="shared" si="29"/>
        <v>0</v>
      </c>
      <c r="AM33" s="343">
        <f t="shared" si="29"/>
        <v>0</v>
      </c>
    </row>
    <row r="34" spans="1:39" s="336" customFormat="1" ht="22.5" customHeight="1" x14ac:dyDescent="0.2">
      <c r="B34" s="328" t="s">
        <v>105</v>
      </c>
      <c r="C34" s="344">
        <f t="shared" si="28"/>
        <v>0</v>
      </c>
      <c r="D34" s="344">
        <f t="shared" si="28"/>
        <v>0</v>
      </c>
      <c r="E34" s="344">
        <f t="shared" si="28"/>
        <v>0</v>
      </c>
      <c r="F34" s="344">
        <f t="shared" si="28"/>
        <v>0</v>
      </c>
      <c r="G34" s="344">
        <f t="shared" si="28"/>
        <v>0</v>
      </c>
      <c r="H34" s="344">
        <f t="shared" si="28"/>
        <v>0</v>
      </c>
      <c r="I34" s="344">
        <f t="shared" si="28"/>
        <v>0</v>
      </c>
      <c r="J34" s="344">
        <f t="shared" si="28"/>
        <v>0</v>
      </c>
      <c r="K34" s="344">
        <f t="shared" si="28"/>
        <v>0</v>
      </c>
      <c r="L34" s="344">
        <f t="shared" si="28"/>
        <v>0</v>
      </c>
      <c r="M34" s="344">
        <f t="shared" si="28"/>
        <v>0</v>
      </c>
      <c r="N34" s="344">
        <f t="shared" si="28"/>
        <v>0</v>
      </c>
      <c r="O34" s="344">
        <f t="shared" si="28"/>
        <v>0</v>
      </c>
      <c r="P34" s="344">
        <f t="shared" si="28"/>
        <v>0</v>
      </c>
      <c r="Q34" s="344">
        <f>SUM(Q35)</f>
        <v>0</v>
      </c>
      <c r="R34" s="344">
        <f t="shared" si="28"/>
        <v>0</v>
      </c>
      <c r="S34" s="344">
        <f>SUM(S35)</f>
        <v>0</v>
      </c>
      <c r="T34" s="344">
        <f t="shared" si="28"/>
        <v>0</v>
      </c>
      <c r="U34" s="344">
        <f>SUM(U35)</f>
        <v>0</v>
      </c>
      <c r="V34" s="344">
        <f t="shared" si="29"/>
        <v>0</v>
      </c>
      <c r="W34" s="344">
        <f>SUM(W35)</f>
        <v>0</v>
      </c>
      <c r="X34" s="344">
        <f>SUM(X35)</f>
        <v>0</v>
      </c>
      <c r="Y34" s="344">
        <f t="shared" si="29"/>
        <v>0</v>
      </c>
      <c r="Z34" s="344">
        <f>SUM(Z35)</f>
        <v>0</v>
      </c>
      <c r="AA34" s="344">
        <f t="shared" si="29"/>
        <v>0</v>
      </c>
      <c r="AB34" s="344">
        <f>SUM(AB35)</f>
        <v>0</v>
      </c>
      <c r="AC34" s="344">
        <f>SUM(AC35)</f>
        <v>0</v>
      </c>
      <c r="AD34" s="344">
        <f t="shared" ref="AD34:AM34" si="30">SUM(AD35)</f>
        <v>0</v>
      </c>
      <c r="AE34" s="344">
        <f t="shared" si="30"/>
        <v>0</v>
      </c>
      <c r="AF34" s="344">
        <f t="shared" si="30"/>
        <v>0</v>
      </c>
      <c r="AG34" s="344">
        <f t="shared" si="30"/>
        <v>0</v>
      </c>
      <c r="AH34" s="344">
        <f t="shared" si="30"/>
        <v>0</v>
      </c>
      <c r="AI34" s="344">
        <f t="shared" si="30"/>
        <v>0</v>
      </c>
      <c r="AJ34" s="344">
        <f t="shared" si="30"/>
        <v>0</v>
      </c>
      <c r="AK34" s="344">
        <f t="shared" si="30"/>
        <v>0</v>
      </c>
      <c r="AL34" s="344">
        <f t="shared" si="30"/>
        <v>0</v>
      </c>
      <c r="AM34" s="344">
        <f t="shared" si="30"/>
        <v>0</v>
      </c>
    </row>
    <row r="35" spans="1:39" s="336" customFormat="1" ht="24.75" customHeight="1" x14ac:dyDescent="0.2">
      <c r="B35" s="316" t="s">
        <v>101</v>
      </c>
      <c r="C35" s="317">
        <v>0</v>
      </c>
      <c r="D35" s="317">
        <v>0</v>
      </c>
      <c r="E35" s="317">
        <v>0</v>
      </c>
      <c r="F35" s="317">
        <v>0</v>
      </c>
      <c r="G35" s="317">
        <v>0</v>
      </c>
      <c r="H35" s="317">
        <v>0</v>
      </c>
      <c r="I35" s="317">
        <v>0</v>
      </c>
      <c r="J35" s="317">
        <v>0</v>
      </c>
      <c r="K35" s="317">
        <f>SUM(I35+J35)</f>
        <v>0</v>
      </c>
      <c r="L35" s="317">
        <v>0</v>
      </c>
      <c r="M35" s="317">
        <f>SUM(K35+L35)</f>
        <v>0</v>
      </c>
      <c r="N35" s="317">
        <v>0</v>
      </c>
      <c r="O35" s="317">
        <f t="shared" si="23"/>
        <v>0</v>
      </c>
      <c r="P35" s="317">
        <v>0</v>
      </c>
      <c r="Q35" s="317">
        <f>SUM(O35+P35)</f>
        <v>0</v>
      </c>
      <c r="R35" s="317">
        <v>0</v>
      </c>
      <c r="S35" s="317">
        <f>SUM(Q35+R35)</f>
        <v>0</v>
      </c>
      <c r="T35" s="317">
        <v>0</v>
      </c>
      <c r="U35" s="317">
        <f>SUM(S35+T35)</f>
        <v>0</v>
      </c>
      <c r="V35" s="317">
        <v>0</v>
      </c>
      <c r="W35" s="317">
        <f t="shared" si="24"/>
        <v>0</v>
      </c>
      <c r="X35" s="317">
        <v>0</v>
      </c>
      <c r="Y35" s="317">
        <v>0</v>
      </c>
      <c r="Z35" s="317">
        <f t="shared" si="25"/>
        <v>0</v>
      </c>
      <c r="AA35" s="317">
        <v>0</v>
      </c>
      <c r="AB35" s="317">
        <f>SUM(Z35+AA35)</f>
        <v>0</v>
      </c>
      <c r="AC35" s="317">
        <v>0</v>
      </c>
      <c r="AD35" s="317">
        <f>SUM(AB35+AC35)</f>
        <v>0</v>
      </c>
      <c r="AE35" s="317">
        <v>0</v>
      </c>
      <c r="AF35" s="317">
        <f t="shared" si="26"/>
        <v>0</v>
      </c>
      <c r="AG35" s="317">
        <v>0</v>
      </c>
      <c r="AH35" s="317">
        <f>SUM(AF35+AG35)</f>
        <v>0</v>
      </c>
      <c r="AI35" s="317">
        <v>0</v>
      </c>
      <c r="AJ35" s="317">
        <f>SUM(AH35+AI35)</f>
        <v>0</v>
      </c>
      <c r="AK35" s="317">
        <v>0</v>
      </c>
      <c r="AL35" s="317">
        <v>0</v>
      </c>
      <c r="AM35" s="317">
        <v>0</v>
      </c>
    </row>
    <row r="36" spans="1:39" s="336" customFormat="1" ht="21.75" customHeight="1" x14ac:dyDescent="0.2">
      <c r="B36" s="346" t="s">
        <v>298</v>
      </c>
      <c r="C36" s="343">
        <f>SUM(C37+C40)</f>
        <v>22127</v>
      </c>
      <c r="D36" s="343">
        <f>SUM(D37+D40)</f>
        <v>20935</v>
      </c>
      <c r="E36" s="343">
        <f>SUM(E37+E40)</f>
        <v>19283</v>
      </c>
      <c r="F36" s="343">
        <f t="shared" ref="F36:W36" si="31">SUM(F37+F40)</f>
        <v>18521</v>
      </c>
      <c r="G36" s="343">
        <f>SUM(G37+G40)</f>
        <v>14692</v>
      </c>
      <c r="H36" s="343">
        <f t="shared" si="31"/>
        <v>0</v>
      </c>
      <c r="I36" s="343">
        <f>SUM(I37+I40)</f>
        <v>22127</v>
      </c>
      <c r="J36" s="343">
        <f t="shared" si="31"/>
        <v>0</v>
      </c>
      <c r="K36" s="343">
        <f t="shared" si="31"/>
        <v>22127</v>
      </c>
      <c r="L36" s="343">
        <f>SUM(L37+L40)</f>
        <v>0</v>
      </c>
      <c r="M36" s="343">
        <f t="shared" si="31"/>
        <v>22127</v>
      </c>
      <c r="N36" s="343">
        <f t="shared" si="31"/>
        <v>0</v>
      </c>
      <c r="O36" s="343">
        <f t="shared" si="31"/>
        <v>22127</v>
      </c>
      <c r="P36" s="343">
        <f t="shared" si="31"/>
        <v>380</v>
      </c>
      <c r="Q36" s="343">
        <f t="shared" si="31"/>
        <v>22507</v>
      </c>
      <c r="R36" s="343">
        <f>SUM(R37+R40)</f>
        <v>0</v>
      </c>
      <c r="S36" s="343">
        <f t="shared" si="31"/>
        <v>22507</v>
      </c>
      <c r="T36" s="343">
        <f>SUM(T37+T40)</f>
        <v>0</v>
      </c>
      <c r="U36" s="343">
        <f t="shared" si="31"/>
        <v>22507</v>
      </c>
      <c r="V36" s="343">
        <f>SUM(V37+V40)</f>
        <v>-615</v>
      </c>
      <c r="W36" s="343">
        <f t="shared" si="31"/>
        <v>21892</v>
      </c>
      <c r="X36" s="343">
        <f t="shared" ref="X36:AF36" si="32">SUM(X37+X40)</f>
        <v>0</v>
      </c>
      <c r="Y36" s="343">
        <f t="shared" si="32"/>
        <v>0</v>
      </c>
      <c r="Z36" s="343">
        <f>SUM(Z37+Z40)</f>
        <v>21892</v>
      </c>
      <c r="AA36" s="343">
        <f>SUM(AA37+AA40)</f>
        <v>0</v>
      </c>
      <c r="AB36" s="343">
        <f t="shared" si="32"/>
        <v>21892</v>
      </c>
      <c r="AC36" s="343">
        <f t="shared" si="32"/>
        <v>-957</v>
      </c>
      <c r="AD36" s="343">
        <f t="shared" si="32"/>
        <v>20935</v>
      </c>
      <c r="AE36" s="343">
        <f t="shared" si="32"/>
        <v>0</v>
      </c>
      <c r="AF36" s="343">
        <f t="shared" si="32"/>
        <v>20935</v>
      </c>
      <c r="AG36" s="343">
        <f t="shared" ref="AG36:AM36" si="33">SUM(AG37+AG40)</f>
        <v>0</v>
      </c>
      <c r="AH36" s="343">
        <f t="shared" si="33"/>
        <v>20935</v>
      </c>
      <c r="AI36" s="343">
        <f t="shared" si="33"/>
        <v>0</v>
      </c>
      <c r="AJ36" s="343">
        <f t="shared" si="33"/>
        <v>20935</v>
      </c>
      <c r="AK36" s="343">
        <f t="shared" si="33"/>
        <v>0</v>
      </c>
      <c r="AL36" s="343">
        <f t="shared" si="33"/>
        <v>0</v>
      </c>
      <c r="AM36" s="343">
        <f t="shared" si="33"/>
        <v>0</v>
      </c>
    </row>
    <row r="37" spans="1:39" s="336" customFormat="1" ht="21.75" customHeight="1" x14ac:dyDescent="0.2">
      <c r="B37" s="326" t="s">
        <v>37</v>
      </c>
      <c r="C37" s="344">
        <f>SUM(C38+C39)</f>
        <v>10955</v>
      </c>
      <c r="D37" s="344">
        <f>SUM(D38+D39)</f>
        <v>10198</v>
      </c>
      <c r="E37" s="344">
        <f>SUM(E38+E39)</f>
        <v>9569</v>
      </c>
      <c r="F37" s="344">
        <f t="shared" ref="F37:W37" si="34">SUM(F38+F39)</f>
        <v>15253</v>
      </c>
      <c r="G37" s="344">
        <f>SUM(G38+G39)</f>
        <v>11424</v>
      </c>
      <c r="H37" s="344">
        <f t="shared" si="34"/>
        <v>0</v>
      </c>
      <c r="I37" s="344">
        <f>SUM(I38+I39)</f>
        <v>10955</v>
      </c>
      <c r="J37" s="344">
        <f t="shared" si="34"/>
        <v>0</v>
      </c>
      <c r="K37" s="344">
        <f t="shared" si="34"/>
        <v>10955</v>
      </c>
      <c r="L37" s="344">
        <f>SUM(L38+L39)</f>
        <v>0</v>
      </c>
      <c r="M37" s="344">
        <f t="shared" si="34"/>
        <v>10955</v>
      </c>
      <c r="N37" s="344">
        <f t="shared" si="34"/>
        <v>0</v>
      </c>
      <c r="O37" s="344">
        <f t="shared" si="34"/>
        <v>10955</v>
      </c>
      <c r="P37" s="344">
        <f t="shared" si="34"/>
        <v>0</v>
      </c>
      <c r="Q37" s="344">
        <f t="shared" si="34"/>
        <v>10955</v>
      </c>
      <c r="R37" s="344">
        <f>SUM(R38+R39)</f>
        <v>0</v>
      </c>
      <c r="S37" s="344">
        <f t="shared" si="34"/>
        <v>10955</v>
      </c>
      <c r="T37" s="344">
        <f>SUM(T38+T39)</f>
        <v>0</v>
      </c>
      <c r="U37" s="344">
        <f t="shared" si="34"/>
        <v>10955</v>
      </c>
      <c r="V37" s="344">
        <f>SUM(V38+V39)</f>
        <v>0</v>
      </c>
      <c r="W37" s="344">
        <f t="shared" si="34"/>
        <v>10955</v>
      </c>
      <c r="X37" s="344">
        <f t="shared" ref="X37:AD37" si="35">SUM(X38+X39)</f>
        <v>0</v>
      </c>
      <c r="Y37" s="344">
        <f t="shared" si="35"/>
        <v>0</v>
      </c>
      <c r="Z37" s="344">
        <f>SUM(Z38+Z39)</f>
        <v>10955</v>
      </c>
      <c r="AA37" s="344">
        <f>SUM(AA38+AA39)</f>
        <v>0</v>
      </c>
      <c r="AB37" s="344">
        <f t="shared" si="35"/>
        <v>10955</v>
      </c>
      <c r="AC37" s="344">
        <f t="shared" si="35"/>
        <v>-757</v>
      </c>
      <c r="AD37" s="344">
        <f t="shared" si="35"/>
        <v>10198</v>
      </c>
      <c r="AE37" s="344">
        <f t="shared" ref="AE37:AM37" si="36">SUM(AE38+AE39)</f>
        <v>0</v>
      </c>
      <c r="AF37" s="344">
        <f t="shared" si="36"/>
        <v>10198</v>
      </c>
      <c r="AG37" s="344">
        <f>SUM(AG38+AG39)</f>
        <v>0</v>
      </c>
      <c r="AH37" s="344">
        <f>SUM(AH38+AH39)</f>
        <v>10198</v>
      </c>
      <c r="AI37" s="344">
        <f>SUM(AI38+AI39)</f>
        <v>0</v>
      </c>
      <c r="AJ37" s="344">
        <f>SUM(AJ38+AJ39)</f>
        <v>10198</v>
      </c>
      <c r="AK37" s="344">
        <f t="shared" si="36"/>
        <v>0</v>
      </c>
      <c r="AL37" s="344">
        <f t="shared" si="36"/>
        <v>0</v>
      </c>
      <c r="AM37" s="344">
        <f t="shared" si="36"/>
        <v>0</v>
      </c>
    </row>
    <row r="38" spans="1:39" ht="21" customHeight="1" x14ac:dyDescent="0.2">
      <c r="B38" s="316" t="s">
        <v>88</v>
      </c>
      <c r="C38" s="317">
        <v>5401</v>
      </c>
      <c r="D38" s="317">
        <v>5101</v>
      </c>
      <c r="E38" s="317">
        <v>4473</v>
      </c>
      <c r="F38" s="317">
        <v>9829</v>
      </c>
      <c r="G38" s="317">
        <v>6000</v>
      </c>
      <c r="H38" s="317">
        <v>0</v>
      </c>
      <c r="I38" s="317">
        <v>5401</v>
      </c>
      <c r="J38" s="317">
        <v>0</v>
      </c>
      <c r="K38" s="317">
        <f>SUM(I38+J38)</f>
        <v>5401</v>
      </c>
      <c r="L38" s="317">
        <v>0</v>
      </c>
      <c r="M38" s="317">
        <f>SUM(K38+L38)</f>
        <v>5401</v>
      </c>
      <c r="N38" s="317">
        <v>0</v>
      </c>
      <c r="O38" s="317">
        <f t="shared" si="23"/>
        <v>5401</v>
      </c>
      <c r="P38" s="317">
        <v>0</v>
      </c>
      <c r="Q38" s="317">
        <f>SUM(O38+P38)</f>
        <v>5401</v>
      </c>
      <c r="R38" s="317">
        <v>0</v>
      </c>
      <c r="S38" s="317">
        <f>SUM(Q38+R38)</f>
        <v>5401</v>
      </c>
      <c r="T38" s="317">
        <v>0</v>
      </c>
      <c r="U38" s="317">
        <f>SUM(S38+T38)</f>
        <v>5401</v>
      </c>
      <c r="V38" s="317">
        <v>0</v>
      </c>
      <c r="W38" s="317">
        <f t="shared" si="24"/>
        <v>5401</v>
      </c>
      <c r="X38" s="317">
        <v>0</v>
      </c>
      <c r="Y38" s="317">
        <v>0</v>
      </c>
      <c r="Z38" s="317">
        <f t="shared" si="25"/>
        <v>5401</v>
      </c>
      <c r="AA38" s="317">
        <v>0</v>
      </c>
      <c r="AB38" s="317">
        <f>SUM(Z38+AA38)</f>
        <v>5401</v>
      </c>
      <c r="AC38" s="317">
        <v>-300</v>
      </c>
      <c r="AD38" s="317">
        <f>SUM(AB38+AC38)</f>
        <v>5101</v>
      </c>
      <c r="AE38" s="317">
        <v>0</v>
      </c>
      <c r="AF38" s="317">
        <f t="shared" si="26"/>
        <v>5101</v>
      </c>
      <c r="AG38" s="317">
        <v>0</v>
      </c>
      <c r="AH38" s="317">
        <f>SUM(AF38+AG38)</f>
        <v>5101</v>
      </c>
      <c r="AI38" s="317">
        <v>0</v>
      </c>
      <c r="AJ38" s="317">
        <f>SUM(AH38+AI38)</f>
        <v>5101</v>
      </c>
      <c r="AK38" s="317">
        <v>0</v>
      </c>
      <c r="AL38" s="317">
        <v>0</v>
      </c>
      <c r="AM38" s="317">
        <v>0</v>
      </c>
    </row>
    <row r="39" spans="1:39" ht="22.5" customHeight="1" x14ac:dyDescent="0.2">
      <c r="B39" s="294" t="s">
        <v>299</v>
      </c>
      <c r="C39" s="317">
        <v>5554</v>
      </c>
      <c r="D39" s="347">
        <v>5097</v>
      </c>
      <c r="E39" s="317">
        <v>5096</v>
      </c>
      <c r="F39" s="317">
        <v>5424</v>
      </c>
      <c r="G39" s="317">
        <v>5424</v>
      </c>
      <c r="H39" s="317">
        <v>0</v>
      </c>
      <c r="I39" s="317">
        <v>5554</v>
      </c>
      <c r="J39" s="317">
        <v>0</v>
      </c>
      <c r="K39" s="317">
        <f>SUM(I39+J39)</f>
        <v>5554</v>
      </c>
      <c r="L39" s="317">
        <v>0</v>
      </c>
      <c r="M39" s="317">
        <f>SUM(K39+L39)</f>
        <v>5554</v>
      </c>
      <c r="N39" s="317">
        <v>0</v>
      </c>
      <c r="O39" s="317">
        <f t="shared" si="23"/>
        <v>5554</v>
      </c>
      <c r="P39" s="317">
        <v>0</v>
      </c>
      <c r="Q39" s="317">
        <f>SUM(O39+P39)</f>
        <v>5554</v>
      </c>
      <c r="R39" s="317">
        <v>0</v>
      </c>
      <c r="S39" s="317">
        <f>SUM(Q39+R39)</f>
        <v>5554</v>
      </c>
      <c r="T39" s="317">
        <v>0</v>
      </c>
      <c r="U39" s="317">
        <f>SUM(S39+T39)</f>
        <v>5554</v>
      </c>
      <c r="V39" s="317">
        <v>0</v>
      </c>
      <c r="W39" s="317">
        <f t="shared" si="24"/>
        <v>5554</v>
      </c>
      <c r="X39" s="317">
        <v>0</v>
      </c>
      <c r="Y39" s="317">
        <v>0</v>
      </c>
      <c r="Z39" s="317">
        <f t="shared" si="25"/>
        <v>5554</v>
      </c>
      <c r="AA39" s="317">
        <v>0</v>
      </c>
      <c r="AB39" s="317">
        <f>SUM(Z39+AA39)</f>
        <v>5554</v>
      </c>
      <c r="AC39" s="317">
        <v>-457</v>
      </c>
      <c r="AD39" s="317">
        <f>SUM(AB39+AC39)</f>
        <v>5097</v>
      </c>
      <c r="AE39" s="317">
        <v>0</v>
      </c>
      <c r="AF39" s="317">
        <f t="shared" si="26"/>
        <v>5097</v>
      </c>
      <c r="AG39" s="317">
        <v>0</v>
      </c>
      <c r="AH39" s="317">
        <f>SUM(AF39+AG39)</f>
        <v>5097</v>
      </c>
      <c r="AI39" s="317">
        <v>0</v>
      </c>
      <c r="AJ39" s="317">
        <f>SUM(AH39+AI39)</f>
        <v>5097</v>
      </c>
      <c r="AK39" s="317">
        <v>0</v>
      </c>
      <c r="AL39" s="317">
        <v>0</v>
      </c>
      <c r="AM39" s="317">
        <v>0</v>
      </c>
    </row>
    <row r="40" spans="1:39" ht="21" customHeight="1" x14ac:dyDescent="0.2">
      <c r="B40" s="328" t="s">
        <v>105</v>
      </c>
      <c r="C40" s="344">
        <f>SUM(C41+C42)</f>
        <v>11172</v>
      </c>
      <c r="D40" s="344">
        <f>SUM(D41+D42)</f>
        <v>10737</v>
      </c>
      <c r="E40" s="344">
        <f>SUM(E41+E42)</f>
        <v>9714</v>
      </c>
      <c r="F40" s="344">
        <f t="shared" ref="F40:W40" si="37">SUM(F41+F42)</f>
        <v>3268</v>
      </c>
      <c r="G40" s="344">
        <f>SUM(G41+G42)</f>
        <v>3268</v>
      </c>
      <c r="H40" s="344">
        <f t="shared" si="37"/>
        <v>0</v>
      </c>
      <c r="I40" s="344">
        <f>SUM(I41+I42)</f>
        <v>11172</v>
      </c>
      <c r="J40" s="344">
        <f t="shared" si="37"/>
        <v>0</v>
      </c>
      <c r="K40" s="344">
        <f t="shared" si="37"/>
        <v>11172</v>
      </c>
      <c r="L40" s="344">
        <f>SUM(L41+L42)</f>
        <v>0</v>
      </c>
      <c r="M40" s="344">
        <f t="shared" si="37"/>
        <v>11172</v>
      </c>
      <c r="N40" s="344">
        <f t="shared" si="37"/>
        <v>0</v>
      </c>
      <c r="O40" s="344">
        <f t="shared" si="37"/>
        <v>11172</v>
      </c>
      <c r="P40" s="344">
        <f t="shared" si="37"/>
        <v>380</v>
      </c>
      <c r="Q40" s="344">
        <f t="shared" si="37"/>
        <v>11552</v>
      </c>
      <c r="R40" s="344">
        <f>SUM(R41+R42)</f>
        <v>0</v>
      </c>
      <c r="S40" s="344">
        <f t="shared" si="37"/>
        <v>11552</v>
      </c>
      <c r="T40" s="344">
        <f>SUM(T41+T42)</f>
        <v>0</v>
      </c>
      <c r="U40" s="344">
        <f t="shared" si="37"/>
        <v>11552</v>
      </c>
      <c r="V40" s="344">
        <f>SUM(V41+V42)</f>
        <v>-615</v>
      </c>
      <c r="W40" s="344">
        <f t="shared" si="37"/>
        <v>10937</v>
      </c>
      <c r="X40" s="344">
        <f t="shared" ref="X40:AD40" si="38">SUM(X41+X42)</f>
        <v>0</v>
      </c>
      <c r="Y40" s="344">
        <f t="shared" si="38"/>
        <v>0</v>
      </c>
      <c r="Z40" s="344">
        <f>SUM(Z41+Z42)</f>
        <v>10937</v>
      </c>
      <c r="AA40" s="344">
        <f>SUM(AA41+AA42)</f>
        <v>0</v>
      </c>
      <c r="AB40" s="344">
        <f t="shared" si="38"/>
        <v>10937</v>
      </c>
      <c r="AC40" s="344">
        <f t="shared" si="38"/>
        <v>-200</v>
      </c>
      <c r="AD40" s="344">
        <f t="shared" si="38"/>
        <v>10737</v>
      </c>
      <c r="AE40" s="344">
        <f t="shared" ref="AE40:AM40" si="39">SUM(AE41+AE42)</f>
        <v>0</v>
      </c>
      <c r="AF40" s="344">
        <f t="shared" si="39"/>
        <v>10737</v>
      </c>
      <c r="AG40" s="344">
        <f>SUM(AG41+AG42)</f>
        <v>0</v>
      </c>
      <c r="AH40" s="344">
        <f>SUM(AH41+AH42)</f>
        <v>10737</v>
      </c>
      <c r="AI40" s="344">
        <f>SUM(AI41+AI42)</f>
        <v>0</v>
      </c>
      <c r="AJ40" s="344">
        <f>SUM(AJ41+AJ42)</f>
        <v>10737</v>
      </c>
      <c r="AK40" s="344">
        <f t="shared" si="39"/>
        <v>0</v>
      </c>
      <c r="AL40" s="344">
        <f t="shared" si="39"/>
        <v>0</v>
      </c>
      <c r="AM40" s="344">
        <f t="shared" si="39"/>
        <v>0</v>
      </c>
    </row>
    <row r="41" spans="1:39" ht="21.75" customHeight="1" x14ac:dyDescent="0.2">
      <c r="B41" s="316" t="s">
        <v>136</v>
      </c>
      <c r="C41" s="317">
        <v>4288</v>
      </c>
      <c r="D41" s="317">
        <v>4288</v>
      </c>
      <c r="E41" s="317">
        <v>4288</v>
      </c>
      <c r="F41" s="317">
        <v>0</v>
      </c>
      <c r="G41" s="317">
        <v>0</v>
      </c>
      <c r="H41" s="317">
        <v>0</v>
      </c>
      <c r="I41" s="317">
        <v>4288</v>
      </c>
      <c r="J41" s="343"/>
      <c r="K41" s="317">
        <f>SUM(I41+J41)</f>
        <v>4288</v>
      </c>
      <c r="L41" s="343"/>
      <c r="M41" s="317">
        <f>SUM(K41+L41)</f>
        <v>4288</v>
      </c>
      <c r="N41" s="343"/>
      <c r="O41" s="317">
        <f t="shared" si="23"/>
        <v>4288</v>
      </c>
      <c r="P41" s="317">
        <v>0</v>
      </c>
      <c r="Q41" s="317">
        <f>SUM(O41+P41)</f>
        <v>4288</v>
      </c>
      <c r="R41" s="343"/>
      <c r="S41" s="317">
        <f>SUM(Q41+R41)</f>
        <v>4288</v>
      </c>
      <c r="T41" s="317">
        <v>0</v>
      </c>
      <c r="U41" s="317">
        <f>SUM(S41+T41)</f>
        <v>4288</v>
      </c>
      <c r="V41" s="343"/>
      <c r="W41" s="317">
        <f t="shared" si="24"/>
        <v>4288</v>
      </c>
      <c r="X41" s="317">
        <v>0</v>
      </c>
      <c r="Y41" s="343"/>
      <c r="Z41" s="317">
        <f t="shared" si="25"/>
        <v>4288</v>
      </c>
      <c r="AA41" s="343"/>
      <c r="AB41" s="317">
        <f>SUM(Z41+AA41)</f>
        <v>4288</v>
      </c>
      <c r="AC41" s="343">
        <v>0</v>
      </c>
      <c r="AD41" s="317">
        <f>SUM(AB41+AC41)</f>
        <v>4288</v>
      </c>
      <c r="AE41" s="317">
        <v>0</v>
      </c>
      <c r="AF41" s="317">
        <f t="shared" si="26"/>
        <v>4288</v>
      </c>
      <c r="AG41" s="317">
        <v>0</v>
      </c>
      <c r="AH41" s="317">
        <f>SUM(AF41+AG41)</f>
        <v>4288</v>
      </c>
      <c r="AI41" s="317">
        <v>0</v>
      </c>
      <c r="AJ41" s="317">
        <f>SUM(AH41+AI41)</f>
        <v>4288</v>
      </c>
      <c r="AK41" s="317">
        <v>0</v>
      </c>
      <c r="AL41" s="317">
        <v>0</v>
      </c>
      <c r="AM41" s="317">
        <v>0</v>
      </c>
    </row>
    <row r="42" spans="1:39" ht="24" customHeight="1" x14ac:dyDescent="0.2">
      <c r="B42" s="316" t="s">
        <v>101</v>
      </c>
      <c r="C42" s="317">
        <v>6884</v>
      </c>
      <c r="D42" s="317">
        <v>6449</v>
      </c>
      <c r="E42" s="317">
        <v>5426</v>
      </c>
      <c r="F42" s="317">
        <v>3268</v>
      </c>
      <c r="G42" s="317">
        <v>3268</v>
      </c>
      <c r="H42" s="317">
        <v>0</v>
      </c>
      <c r="I42" s="317">
        <v>6884</v>
      </c>
      <c r="J42" s="317">
        <v>0</v>
      </c>
      <c r="K42" s="317">
        <f>SUM(I42+J42)</f>
        <v>6884</v>
      </c>
      <c r="L42" s="317">
        <v>0</v>
      </c>
      <c r="M42" s="317">
        <f>SUM(K42+L42)</f>
        <v>6884</v>
      </c>
      <c r="N42" s="317">
        <v>0</v>
      </c>
      <c r="O42" s="317">
        <f t="shared" si="23"/>
        <v>6884</v>
      </c>
      <c r="P42" s="317">
        <v>380</v>
      </c>
      <c r="Q42" s="317">
        <f>SUM(O42+P42)</f>
        <v>7264</v>
      </c>
      <c r="R42" s="317">
        <v>0</v>
      </c>
      <c r="S42" s="317">
        <f>SUM(Q42+R42)</f>
        <v>7264</v>
      </c>
      <c r="T42" s="317">
        <v>0</v>
      </c>
      <c r="U42" s="317">
        <f>SUM(S42+T42)</f>
        <v>7264</v>
      </c>
      <c r="V42" s="317">
        <v>-615</v>
      </c>
      <c r="W42" s="317">
        <f t="shared" si="24"/>
        <v>6649</v>
      </c>
      <c r="X42" s="317">
        <v>0</v>
      </c>
      <c r="Y42" s="317">
        <v>0</v>
      </c>
      <c r="Z42" s="317">
        <f t="shared" si="25"/>
        <v>6649</v>
      </c>
      <c r="AA42" s="317">
        <v>0</v>
      </c>
      <c r="AB42" s="317">
        <f>SUM(Z42+AA42)</f>
        <v>6649</v>
      </c>
      <c r="AC42" s="317">
        <v>-200</v>
      </c>
      <c r="AD42" s="317">
        <f>SUM(AB42+AC42)</f>
        <v>6449</v>
      </c>
      <c r="AE42" s="317">
        <v>0</v>
      </c>
      <c r="AF42" s="317">
        <f t="shared" si="26"/>
        <v>6449</v>
      </c>
      <c r="AG42" s="317">
        <v>0</v>
      </c>
      <c r="AH42" s="317">
        <f>SUM(AF42+AG42)</f>
        <v>6449</v>
      </c>
      <c r="AI42" s="317">
        <v>0</v>
      </c>
      <c r="AJ42" s="317">
        <f>SUM(AH42+AI42)</f>
        <v>6449</v>
      </c>
      <c r="AK42" s="317">
        <v>0</v>
      </c>
      <c r="AL42" s="317">
        <v>0</v>
      </c>
      <c r="AM42" s="317">
        <v>0</v>
      </c>
    </row>
    <row r="43" spans="1:39" ht="12.75" hidden="1" customHeight="1" x14ac:dyDescent="0.2">
      <c r="B43" s="316" t="s">
        <v>96</v>
      </c>
      <c r="C43" s="347">
        <v>0</v>
      </c>
      <c r="D43" s="317">
        <v>0</v>
      </c>
      <c r="E43" s="317"/>
      <c r="F43" s="317">
        <v>0</v>
      </c>
      <c r="G43" s="317"/>
      <c r="H43" s="317">
        <f>SUM(D43-F43)</f>
        <v>0</v>
      </c>
    </row>
    <row r="44" spans="1:39" x14ac:dyDescent="0.2">
      <c r="B44" s="306"/>
      <c r="C44" s="306"/>
      <c r="D44" s="306"/>
      <c r="E44" s="306"/>
    </row>
    <row r="45" spans="1:39" x14ac:dyDescent="0.2">
      <c r="B45" s="348"/>
      <c r="C45" s="348"/>
      <c r="D45" s="348"/>
      <c r="E45" s="348"/>
    </row>
    <row r="46" spans="1:39" ht="26.25" x14ac:dyDescent="0.2">
      <c r="A46" s="388" t="s">
        <v>163</v>
      </c>
      <c r="B46" s="388"/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  <c r="AA46" s="388"/>
      <c r="AB46" s="388"/>
      <c r="AC46" s="388"/>
      <c r="AD46" s="388"/>
      <c r="AE46" s="388"/>
      <c r="AF46" s="388"/>
      <c r="AG46" s="388"/>
      <c r="AH46" s="388"/>
      <c r="AI46" s="388"/>
      <c r="AJ46" s="388"/>
      <c r="AK46" s="388"/>
      <c r="AL46" s="388"/>
      <c r="AM46" s="388"/>
    </row>
    <row r="47" spans="1:39" ht="25.5" x14ac:dyDescent="0.2">
      <c r="A47" s="389" t="s">
        <v>164</v>
      </c>
      <c r="B47" s="389"/>
      <c r="C47" s="389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  <c r="AA47" s="389"/>
      <c r="AB47" s="389"/>
      <c r="AC47" s="389"/>
      <c r="AD47" s="389"/>
      <c r="AE47" s="389"/>
      <c r="AF47" s="389"/>
      <c r="AG47" s="389"/>
      <c r="AH47" s="389"/>
      <c r="AI47" s="389"/>
      <c r="AJ47" s="389"/>
      <c r="AK47" s="389"/>
      <c r="AL47" s="389"/>
      <c r="AM47" s="389"/>
    </row>
    <row r="48" spans="1:39" hidden="1" x14ac:dyDescent="0.2">
      <c r="A48" s="401" t="s">
        <v>155</v>
      </c>
      <c r="B48" s="401"/>
      <c r="C48" s="401"/>
      <c r="D48" s="401"/>
      <c r="E48" s="401"/>
      <c r="F48" s="401"/>
      <c r="G48" s="401"/>
      <c r="H48" s="401"/>
    </row>
    <row r="49" spans="1:8" hidden="1" x14ac:dyDescent="0.2">
      <c r="A49" s="401" t="s">
        <v>157</v>
      </c>
      <c r="B49" s="401"/>
      <c r="C49" s="401"/>
      <c r="D49" s="401"/>
      <c r="E49" s="401"/>
      <c r="F49" s="401"/>
      <c r="G49" s="401"/>
      <c r="H49" s="401"/>
    </row>
    <row r="50" spans="1:8" hidden="1" x14ac:dyDescent="0.2">
      <c r="A50" s="403" t="s">
        <v>158</v>
      </c>
      <c r="B50" s="403"/>
      <c r="C50" s="403"/>
      <c r="D50" s="403"/>
      <c r="E50" s="403"/>
      <c r="F50" s="403"/>
      <c r="G50" s="403"/>
      <c r="H50" s="403"/>
    </row>
    <row r="58" spans="1:8" x14ac:dyDescent="0.2">
      <c r="F58" s="306"/>
      <c r="G58" s="306"/>
    </row>
  </sheetData>
  <sheetProtection selectLockedCells="1" selectUnlockedCells="1"/>
  <mergeCells count="49">
    <mergeCell ref="A48:H48"/>
    <mergeCell ref="A49:H49"/>
    <mergeCell ref="A50:H50"/>
    <mergeCell ref="AJ14:AJ15"/>
    <mergeCell ref="AK14:AK15"/>
    <mergeCell ref="AL14:AL15"/>
    <mergeCell ref="AM14:AM15"/>
    <mergeCell ref="A46:AM46"/>
    <mergeCell ref="A47:AM47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Z2"/>
    <mergeCell ref="A5:AM5"/>
    <mergeCell ref="A6:AM6"/>
    <mergeCell ref="A7:AM7"/>
    <mergeCell ref="A8:AM8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zoomScale="60" zoomScaleNormal="60" zoomScaleSheetLayoutView="40" workbookViewId="0">
      <selection activeCell="B1" sqref="B1"/>
    </sheetView>
  </sheetViews>
  <sheetFormatPr defaultRowHeight="23.25" x14ac:dyDescent="0.2"/>
  <cols>
    <col min="1" max="1" width="6.140625" style="304" customWidth="1"/>
    <col min="2" max="2" width="134.140625" style="304" customWidth="1"/>
    <col min="3" max="6" width="0" style="304" hidden="1" customWidth="1"/>
    <col min="7" max="7" width="32.5703125" style="304" customWidth="1"/>
    <col min="8" max="39" width="0" style="304" hidden="1" customWidth="1"/>
    <col min="40" max="16384" width="9.140625" style="304"/>
  </cols>
  <sheetData>
    <row r="1" spans="1:39" x14ac:dyDescent="0.2">
      <c r="B1" s="306"/>
      <c r="C1" s="306"/>
      <c r="D1" s="306"/>
      <c r="E1" s="306"/>
      <c r="F1" s="307"/>
      <c r="G1" s="307" t="s">
        <v>300</v>
      </c>
      <c r="H1" s="307"/>
      <c r="AM1" s="307" t="s">
        <v>300</v>
      </c>
    </row>
    <row r="2" spans="1:39" hidden="1" x14ac:dyDescent="0.2">
      <c r="B2" s="306"/>
      <c r="C2" s="306"/>
      <c r="D2" s="306"/>
      <c r="E2" s="306"/>
      <c r="F2" s="399" t="s">
        <v>301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3" spans="1:39" x14ac:dyDescent="0.2">
      <c r="B3" s="311"/>
      <c r="C3" s="311"/>
      <c r="D3" s="311"/>
      <c r="E3" s="311"/>
    </row>
    <row r="4" spans="1:39" x14ac:dyDescent="0.2">
      <c r="B4" s="311"/>
      <c r="C4" s="311"/>
      <c r="D4" s="311"/>
      <c r="E4" s="311"/>
    </row>
    <row r="5" spans="1:39" s="310" customFormat="1" x14ac:dyDescent="0.2">
      <c r="A5" s="401" t="s">
        <v>1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</row>
    <row r="6" spans="1:39" s="310" customFormat="1" hidden="1" x14ac:dyDescent="0.2">
      <c r="A6" s="391" t="s">
        <v>2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</row>
    <row r="7" spans="1:39" s="310" customFormat="1" ht="25.5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302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x14ac:dyDescent="0.2">
      <c r="B10" s="311"/>
      <c r="C10" s="311"/>
      <c r="D10" s="311"/>
      <c r="E10" s="311"/>
      <c r="F10" s="311"/>
      <c r="G10" s="311"/>
    </row>
    <row r="11" spans="1:39" x14ac:dyDescent="0.2">
      <c r="B11" s="311"/>
      <c r="C11" s="311"/>
      <c r="D11" s="311"/>
      <c r="E11" s="311"/>
      <c r="F11" s="311"/>
      <c r="G11" s="311"/>
    </row>
    <row r="12" spans="1:39" x14ac:dyDescent="0.2">
      <c r="B12" s="311"/>
      <c r="C12" s="311"/>
      <c r="D12" s="311"/>
      <c r="E12" s="311"/>
      <c r="F12" s="311"/>
      <c r="G12" s="311"/>
    </row>
    <row r="13" spans="1:39" x14ac:dyDescent="0.2">
      <c r="B13" s="311"/>
      <c r="C13" s="311"/>
      <c r="D13" s="311"/>
      <c r="E13" s="311"/>
      <c r="F13" s="309"/>
      <c r="H13" s="307"/>
      <c r="I13" s="307"/>
      <c r="J13" s="309"/>
      <c r="K13" s="307"/>
      <c r="L13" s="309"/>
      <c r="M13" s="307"/>
      <c r="N13" s="309"/>
      <c r="O13" s="307"/>
      <c r="P13" s="309"/>
      <c r="Q13" s="307"/>
      <c r="R13" s="309"/>
      <c r="S13" s="307"/>
      <c r="T13" s="309"/>
      <c r="U13" s="307"/>
      <c r="V13" s="309"/>
      <c r="W13" s="307"/>
      <c r="X13" s="309"/>
      <c r="Y13" s="309"/>
      <c r="AG13" s="307"/>
      <c r="AH13" s="307"/>
      <c r="AI13" s="307"/>
      <c r="AJ13" s="307"/>
      <c r="AM13" s="307" t="s">
        <v>5</v>
      </c>
    </row>
    <row r="14" spans="1:39" s="311" customFormat="1" ht="27" customHeight="1" x14ac:dyDescent="0.2">
      <c r="B14" s="395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230" t="s">
        <v>13</v>
      </c>
      <c r="I14" s="385" t="s">
        <v>14</v>
      </c>
      <c r="J14" s="386" t="s">
        <v>17</v>
      </c>
      <c r="K14" s="385" t="s">
        <v>16</v>
      </c>
      <c r="L14" s="386" t="s">
        <v>17</v>
      </c>
      <c r="M14" s="385" t="s">
        <v>18</v>
      </c>
      <c r="N14" s="385" t="s">
        <v>17</v>
      </c>
      <c r="O14" s="386" t="s">
        <v>19</v>
      </c>
      <c r="P14" s="386" t="s">
        <v>17</v>
      </c>
      <c r="Q14" s="386" t="s">
        <v>21</v>
      </c>
      <c r="R14" s="402" t="s">
        <v>20</v>
      </c>
      <c r="S14" s="386" t="s">
        <v>22</v>
      </c>
      <c r="T14" s="402" t="s">
        <v>17</v>
      </c>
      <c r="U14" s="385" t="s">
        <v>23</v>
      </c>
      <c r="V14" s="402" t="s">
        <v>17</v>
      </c>
      <c r="W14" s="385" t="s">
        <v>24</v>
      </c>
      <c r="X14" s="402" t="s">
        <v>25</v>
      </c>
      <c r="Y14" s="402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402" t="s">
        <v>17</v>
      </c>
      <c r="AF14" s="386" t="s">
        <v>29</v>
      </c>
      <c r="AG14" s="402" t="s">
        <v>17</v>
      </c>
      <c r="AH14" s="386" t="s">
        <v>30</v>
      </c>
      <c r="AI14" s="402" t="s">
        <v>17</v>
      </c>
      <c r="AJ14" s="402" t="s">
        <v>28</v>
      </c>
      <c r="AK14" s="395" t="s">
        <v>31</v>
      </c>
      <c r="AL14" s="395" t="s">
        <v>32</v>
      </c>
      <c r="AM14" s="395" t="s">
        <v>33</v>
      </c>
    </row>
    <row r="15" spans="1:39" s="311" customFormat="1" ht="74.25" customHeight="1" x14ac:dyDescent="0.2">
      <c r="B15" s="395"/>
      <c r="C15" s="385"/>
      <c r="D15" s="385"/>
      <c r="E15" s="385"/>
      <c r="F15" s="385"/>
      <c r="G15" s="385"/>
      <c r="H15" s="169" t="s">
        <v>35</v>
      </c>
      <c r="I15" s="385"/>
      <c r="J15" s="386"/>
      <c r="K15" s="385"/>
      <c r="L15" s="386"/>
      <c r="M15" s="385"/>
      <c r="N15" s="385"/>
      <c r="O15" s="386"/>
      <c r="P15" s="386"/>
      <c r="Q15" s="386"/>
      <c r="R15" s="402"/>
      <c r="S15" s="386"/>
      <c r="T15" s="402"/>
      <c r="U15" s="385"/>
      <c r="V15" s="402"/>
      <c r="W15" s="385"/>
      <c r="X15" s="402"/>
      <c r="Y15" s="402"/>
      <c r="Z15" s="385"/>
      <c r="AA15" s="387"/>
      <c r="AB15" s="385"/>
      <c r="AC15" s="387"/>
      <c r="AD15" s="387"/>
      <c r="AE15" s="402"/>
      <c r="AF15" s="386"/>
      <c r="AG15" s="402"/>
      <c r="AH15" s="386"/>
      <c r="AI15" s="402"/>
      <c r="AJ15" s="402"/>
      <c r="AK15" s="395"/>
      <c r="AL15" s="395"/>
      <c r="AM15" s="395"/>
    </row>
    <row r="16" spans="1:39" s="311" customFormat="1" ht="30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39" s="311" customFormat="1" ht="29.25" customHeight="1" x14ac:dyDescent="0.2">
      <c r="B17" s="349" t="s">
        <v>303</v>
      </c>
      <c r="C17" s="350">
        <f>SUM(C18+C21)</f>
        <v>6990</v>
      </c>
      <c r="D17" s="350">
        <f>SUM(D18+D21)</f>
        <v>6306</v>
      </c>
      <c r="E17" s="350">
        <f>SUM(E18+E21)</f>
        <v>5172</v>
      </c>
      <c r="F17" s="350">
        <f t="shared" ref="F17:W17" si="0">SUM(F18+F21)</f>
        <v>3923</v>
      </c>
      <c r="G17" s="350">
        <f>SUM(G18+G21)</f>
        <v>3923</v>
      </c>
      <c r="H17" s="350">
        <f t="shared" si="0"/>
        <v>0</v>
      </c>
      <c r="I17" s="350">
        <f>SUM(I18+I21)</f>
        <v>6990</v>
      </c>
      <c r="J17" s="350">
        <f t="shared" si="0"/>
        <v>0</v>
      </c>
      <c r="K17" s="351">
        <f t="shared" si="0"/>
        <v>6990</v>
      </c>
      <c r="L17" s="350">
        <f>SUM(L18+L21)</f>
        <v>0</v>
      </c>
      <c r="M17" s="351">
        <f t="shared" si="0"/>
        <v>6990</v>
      </c>
      <c r="N17" s="350">
        <f>SUM(N18+N21)</f>
        <v>0</v>
      </c>
      <c r="O17" s="351">
        <f t="shared" si="0"/>
        <v>6990</v>
      </c>
      <c r="P17" s="350">
        <f>SUM(P18+P21)</f>
        <v>-600</v>
      </c>
      <c r="Q17" s="351">
        <f t="shared" si="0"/>
        <v>6390</v>
      </c>
      <c r="R17" s="350">
        <f>SUM(R18+R21)</f>
        <v>0</v>
      </c>
      <c r="S17" s="351">
        <f t="shared" si="0"/>
        <v>6390</v>
      </c>
      <c r="T17" s="350">
        <f>SUM(T18+T21)</f>
        <v>0</v>
      </c>
      <c r="U17" s="351">
        <f t="shared" si="0"/>
        <v>6390</v>
      </c>
      <c r="V17" s="350">
        <f>SUM(V18+V21)</f>
        <v>0</v>
      </c>
      <c r="W17" s="351">
        <f t="shared" si="0"/>
        <v>6390</v>
      </c>
      <c r="X17" s="351">
        <f t="shared" ref="X17:AD17" si="1">SUM(X18+X21)</f>
        <v>0</v>
      </c>
      <c r="Y17" s="351">
        <f>SUM(Y18+Y21)</f>
        <v>0</v>
      </c>
      <c r="Z17" s="351">
        <f t="shared" si="1"/>
        <v>6390</v>
      </c>
      <c r="AA17" s="351">
        <f t="shared" si="1"/>
        <v>0</v>
      </c>
      <c r="AB17" s="351">
        <f t="shared" si="1"/>
        <v>6390</v>
      </c>
      <c r="AC17" s="351">
        <f t="shared" si="1"/>
        <v>-84</v>
      </c>
      <c r="AD17" s="351">
        <f t="shared" si="1"/>
        <v>6306</v>
      </c>
      <c r="AE17" s="351">
        <f t="shared" ref="AE17:AM17" si="2">SUM(AE18+AE21)</f>
        <v>0</v>
      </c>
      <c r="AF17" s="350">
        <f t="shared" si="2"/>
        <v>6306</v>
      </c>
      <c r="AG17" s="351">
        <f>SUM(AG18+AG21)</f>
        <v>0</v>
      </c>
      <c r="AH17" s="350">
        <f>SUM(AH18+AH21)</f>
        <v>6306</v>
      </c>
      <c r="AI17" s="351">
        <f>SUM(AI18+AI21)</f>
        <v>0</v>
      </c>
      <c r="AJ17" s="350">
        <f>SUM(AJ18+AJ21)</f>
        <v>6306</v>
      </c>
      <c r="AK17" s="350">
        <f t="shared" si="2"/>
        <v>0</v>
      </c>
      <c r="AL17" s="350">
        <f t="shared" si="2"/>
        <v>0</v>
      </c>
      <c r="AM17" s="350">
        <f t="shared" si="2"/>
        <v>0</v>
      </c>
    </row>
    <row r="18" spans="1:39" s="311" customFormat="1" ht="21.75" customHeight="1" x14ac:dyDescent="0.2">
      <c r="B18" s="352" t="s">
        <v>139</v>
      </c>
      <c r="C18" s="350">
        <f>SUM(C19+C20)</f>
        <v>3160</v>
      </c>
      <c r="D18" s="350">
        <f t="shared" ref="D18:AC18" si="3">SUM(D19+D20)</f>
        <v>3076</v>
      </c>
      <c r="E18" s="350">
        <f t="shared" si="3"/>
        <v>3063</v>
      </c>
      <c r="F18" s="350">
        <f t="shared" si="3"/>
        <v>3160</v>
      </c>
      <c r="G18" s="350">
        <f>SUM(G19+G20)</f>
        <v>3160</v>
      </c>
      <c r="H18" s="350">
        <f t="shared" si="3"/>
        <v>0</v>
      </c>
      <c r="I18" s="350">
        <f>SUM(I19+I20)</f>
        <v>3160</v>
      </c>
      <c r="J18" s="350">
        <f t="shared" si="3"/>
        <v>0</v>
      </c>
      <c r="K18" s="350">
        <f t="shared" si="3"/>
        <v>3160</v>
      </c>
      <c r="L18" s="350">
        <f>SUM(L19+L20)</f>
        <v>0</v>
      </c>
      <c r="M18" s="350">
        <f t="shared" si="3"/>
        <v>3160</v>
      </c>
      <c r="N18" s="350">
        <f>SUM(N19+N20)</f>
        <v>0</v>
      </c>
      <c r="O18" s="350">
        <f t="shared" si="3"/>
        <v>3160</v>
      </c>
      <c r="P18" s="350">
        <f>SUM(P19+P20)</f>
        <v>0</v>
      </c>
      <c r="Q18" s="350">
        <f t="shared" si="3"/>
        <v>3160</v>
      </c>
      <c r="R18" s="350">
        <f>SUM(R19+R20)</f>
        <v>0</v>
      </c>
      <c r="S18" s="350">
        <f t="shared" si="3"/>
        <v>3160</v>
      </c>
      <c r="T18" s="350">
        <f>SUM(T19+T20)</f>
        <v>0</v>
      </c>
      <c r="U18" s="350">
        <f t="shared" si="3"/>
        <v>3160</v>
      </c>
      <c r="V18" s="350">
        <f>SUM(V19+V20)</f>
        <v>0</v>
      </c>
      <c r="W18" s="350">
        <f t="shared" si="3"/>
        <v>3160</v>
      </c>
      <c r="X18" s="350">
        <f t="shared" si="3"/>
        <v>0</v>
      </c>
      <c r="Y18" s="350">
        <f>SUM(Y19+Y20)</f>
        <v>0</v>
      </c>
      <c r="Z18" s="350">
        <f t="shared" si="3"/>
        <v>3160</v>
      </c>
      <c r="AA18" s="350">
        <f t="shared" si="3"/>
        <v>0</v>
      </c>
      <c r="AB18" s="350">
        <f t="shared" si="3"/>
        <v>3160</v>
      </c>
      <c r="AC18" s="350">
        <f t="shared" si="3"/>
        <v>-84</v>
      </c>
      <c r="AD18" s="350">
        <f t="shared" ref="AD18:AM18" si="4">SUM(AD19+AD20)</f>
        <v>3076</v>
      </c>
      <c r="AE18" s="350">
        <f t="shared" si="4"/>
        <v>0</v>
      </c>
      <c r="AF18" s="350">
        <f t="shared" si="4"/>
        <v>3076</v>
      </c>
      <c r="AG18" s="350">
        <f>SUM(AG19+AG20)</f>
        <v>0</v>
      </c>
      <c r="AH18" s="350">
        <f>SUM(AH19+AH20)</f>
        <v>3076</v>
      </c>
      <c r="AI18" s="350">
        <f>SUM(AI19+AI20)</f>
        <v>0</v>
      </c>
      <c r="AJ18" s="350">
        <f>SUM(AJ19+AJ20)</f>
        <v>3076</v>
      </c>
      <c r="AK18" s="350">
        <f t="shared" si="4"/>
        <v>0</v>
      </c>
      <c r="AL18" s="350">
        <f t="shared" si="4"/>
        <v>0</v>
      </c>
      <c r="AM18" s="350">
        <f t="shared" si="4"/>
        <v>0</v>
      </c>
    </row>
    <row r="19" spans="1:39" s="311" customFormat="1" ht="21.75" hidden="1" customHeight="1" x14ac:dyDescent="0.2">
      <c r="B19" s="353" t="s">
        <v>88</v>
      </c>
      <c r="C19" s="354">
        <v>0</v>
      </c>
      <c r="D19" s="354">
        <v>0</v>
      </c>
      <c r="E19" s="354">
        <v>0</v>
      </c>
      <c r="F19" s="354">
        <v>0</v>
      </c>
      <c r="G19" s="354">
        <v>0</v>
      </c>
      <c r="H19" s="354"/>
      <c r="I19" s="354">
        <v>0</v>
      </c>
      <c r="J19" s="355">
        <v>0</v>
      </c>
      <c r="K19" s="350"/>
      <c r="L19" s="355">
        <v>0</v>
      </c>
      <c r="M19" s="350"/>
      <c r="N19" s="355">
        <v>0</v>
      </c>
      <c r="O19" s="350"/>
      <c r="P19" s="355">
        <v>0</v>
      </c>
      <c r="Q19" s="355">
        <v>0</v>
      </c>
      <c r="R19" s="355">
        <v>0</v>
      </c>
      <c r="S19" s="317">
        <f>SUM(Q19+R19)</f>
        <v>0</v>
      </c>
      <c r="T19" s="355">
        <v>0</v>
      </c>
      <c r="U19" s="317">
        <f>SUM(S19+T19)</f>
        <v>0</v>
      </c>
      <c r="V19" s="355">
        <v>0</v>
      </c>
      <c r="W19" s="337">
        <f>SUM(U19+V19)</f>
        <v>0</v>
      </c>
      <c r="X19" s="355">
        <v>0</v>
      </c>
      <c r="Y19" s="355">
        <v>0</v>
      </c>
      <c r="Z19" s="337">
        <f>SUM(W19+X19)</f>
        <v>0</v>
      </c>
      <c r="AA19" s="355">
        <v>0</v>
      </c>
      <c r="AB19" s="337">
        <f>SUM(Z19+AA19)</f>
        <v>0</v>
      </c>
      <c r="AC19" s="355">
        <v>0</v>
      </c>
      <c r="AD19" s="337">
        <f>SUM(AB19+AC19)</f>
        <v>0</v>
      </c>
      <c r="AE19" s="355">
        <v>0</v>
      </c>
      <c r="AF19" s="354">
        <v>0</v>
      </c>
      <c r="AG19" s="355">
        <v>0</v>
      </c>
      <c r="AH19" s="354">
        <v>0</v>
      </c>
      <c r="AI19" s="355">
        <v>0</v>
      </c>
      <c r="AJ19" s="354">
        <v>0</v>
      </c>
      <c r="AK19" s="354">
        <v>0</v>
      </c>
      <c r="AL19" s="354">
        <v>0</v>
      </c>
      <c r="AM19" s="354">
        <v>0</v>
      </c>
    </row>
    <row r="20" spans="1:39" s="311" customFormat="1" ht="29.25" customHeight="1" x14ac:dyDescent="0.2">
      <c r="B20" s="294" t="s">
        <v>304</v>
      </c>
      <c r="C20" s="317">
        <v>3160</v>
      </c>
      <c r="D20" s="317">
        <v>3076</v>
      </c>
      <c r="E20" s="317">
        <v>3063</v>
      </c>
      <c r="F20" s="317">
        <v>3160</v>
      </c>
      <c r="G20" s="317">
        <v>3160</v>
      </c>
      <c r="H20" s="317">
        <v>0</v>
      </c>
      <c r="I20" s="317">
        <v>3160</v>
      </c>
      <c r="J20" s="355">
        <v>0</v>
      </c>
      <c r="K20" s="317">
        <f>SUM(I20+J20)</f>
        <v>3160</v>
      </c>
      <c r="L20" s="355">
        <v>0</v>
      </c>
      <c r="M20" s="317">
        <f>SUM(K20+L20)</f>
        <v>3160</v>
      </c>
      <c r="N20" s="355">
        <v>0</v>
      </c>
      <c r="O20" s="317">
        <f>SUM(M20+N20)</f>
        <v>3160</v>
      </c>
      <c r="P20" s="355">
        <v>0</v>
      </c>
      <c r="Q20" s="317">
        <f>SUM(O20+P20)</f>
        <v>3160</v>
      </c>
      <c r="R20" s="355">
        <v>0</v>
      </c>
      <c r="S20" s="317">
        <f>SUM(Q20+R20)</f>
        <v>3160</v>
      </c>
      <c r="T20" s="355">
        <v>0</v>
      </c>
      <c r="U20" s="317">
        <f>SUM(S20+T20)</f>
        <v>3160</v>
      </c>
      <c r="V20" s="355">
        <v>0</v>
      </c>
      <c r="W20" s="337">
        <f>SUM(U20+V20)</f>
        <v>3160</v>
      </c>
      <c r="X20" s="355">
        <v>0</v>
      </c>
      <c r="Y20" s="355">
        <v>0</v>
      </c>
      <c r="Z20" s="337">
        <f>SUM(W20+X20+Y20)</f>
        <v>3160</v>
      </c>
      <c r="AA20" s="355">
        <v>0</v>
      </c>
      <c r="AB20" s="337">
        <f>SUM(Z20+AA20)</f>
        <v>3160</v>
      </c>
      <c r="AC20" s="355">
        <v>-84</v>
      </c>
      <c r="AD20" s="337">
        <f>SUM(AB20+AC20)</f>
        <v>3076</v>
      </c>
      <c r="AE20" s="355">
        <v>0</v>
      </c>
      <c r="AF20" s="317">
        <f>SUM(AD20+AE20)</f>
        <v>3076</v>
      </c>
      <c r="AG20" s="355">
        <v>0</v>
      </c>
      <c r="AH20" s="317">
        <f>SUM(AF20+AG20)</f>
        <v>3076</v>
      </c>
      <c r="AI20" s="355">
        <v>0</v>
      </c>
      <c r="AJ20" s="317">
        <f>SUM(AH20+AI20)</f>
        <v>3076</v>
      </c>
      <c r="AK20" s="317">
        <v>0</v>
      </c>
      <c r="AL20" s="317">
        <v>0</v>
      </c>
      <c r="AM20" s="317">
        <v>0</v>
      </c>
    </row>
    <row r="21" spans="1:39" s="311" customFormat="1" ht="30" customHeight="1" x14ac:dyDescent="0.35">
      <c r="B21" s="320" t="s">
        <v>105</v>
      </c>
      <c r="C21" s="356">
        <f>SUM(C22:C24)</f>
        <v>3830</v>
      </c>
      <c r="D21" s="356">
        <f>SUM(D22:D24)</f>
        <v>3230</v>
      </c>
      <c r="E21" s="356">
        <f>SUM(E22:E24)</f>
        <v>2109</v>
      </c>
      <c r="F21" s="356">
        <f t="shared" ref="F21:W21" si="5">SUM(F22:F24)</f>
        <v>763</v>
      </c>
      <c r="G21" s="356">
        <f>SUM(G22:G24)</f>
        <v>763</v>
      </c>
      <c r="H21" s="356">
        <f t="shared" si="5"/>
        <v>0</v>
      </c>
      <c r="I21" s="356">
        <f>SUM(I22:I24)</f>
        <v>3830</v>
      </c>
      <c r="J21" s="356">
        <f t="shared" si="5"/>
        <v>0</v>
      </c>
      <c r="K21" s="317">
        <f>SUM(I21+J21)</f>
        <v>3830</v>
      </c>
      <c r="L21" s="356">
        <f>SUM(L22:L24)</f>
        <v>0</v>
      </c>
      <c r="M21" s="356">
        <f t="shared" si="5"/>
        <v>3830</v>
      </c>
      <c r="N21" s="356">
        <f>SUM(N22:N24)</f>
        <v>0</v>
      </c>
      <c r="O21" s="356">
        <f t="shared" si="5"/>
        <v>3830</v>
      </c>
      <c r="P21" s="356">
        <f>SUM(P22:P24)</f>
        <v>-600</v>
      </c>
      <c r="Q21" s="356">
        <f t="shared" si="5"/>
        <v>3230</v>
      </c>
      <c r="R21" s="356">
        <f>SUM(R22:R24)</f>
        <v>0</v>
      </c>
      <c r="S21" s="356">
        <f t="shared" si="5"/>
        <v>3230</v>
      </c>
      <c r="T21" s="356">
        <f>SUM(T22:T24)</f>
        <v>0</v>
      </c>
      <c r="U21" s="356">
        <f t="shared" si="5"/>
        <v>3230</v>
      </c>
      <c r="V21" s="356">
        <f>SUM(V22:V24)</f>
        <v>0</v>
      </c>
      <c r="W21" s="356">
        <f t="shared" si="5"/>
        <v>3230</v>
      </c>
      <c r="X21" s="356">
        <f t="shared" ref="X21:AD21" si="6">SUM(X22:X24)</f>
        <v>0</v>
      </c>
      <c r="Y21" s="356">
        <f>SUM(Y22:Y24)</f>
        <v>0</v>
      </c>
      <c r="Z21" s="356">
        <f>SUM(Z22:Z24)</f>
        <v>3230</v>
      </c>
      <c r="AA21" s="356">
        <f t="shared" si="6"/>
        <v>0</v>
      </c>
      <c r="AB21" s="356">
        <f t="shared" si="6"/>
        <v>3230</v>
      </c>
      <c r="AC21" s="356">
        <f t="shared" si="6"/>
        <v>0</v>
      </c>
      <c r="AD21" s="356">
        <f t="shared" si="6"/>
        <v>3230</v>
      </c>
      <c r="AE21" s="356">
        <f t="shared" ref="AE21:AM21" si="7">SUM(AE22:AE24)</f>
        <v>0</v>
      </c>
      <c r="AF21" s="356">
        <f t="shared" si="7"/>
        <v>3230</v>
      </c>
      <c r="AG21" s="356">
        <f>SUM(AG22:AG24)</f>
        <v>0</v>
      </c>
      <c r="AH21" s="356">
        <f>SUM(AH22:AH24)</f>
        <v>3230</v>
      </c>
      <c r="AI21" s="356">
        <f>SUM(AI22:AI24)</f>
        <v>0</v>
      </c>
      <c r="AJ21" s="356">
        <f>SUM(AJ22:AJ24)</f>
        <v>3230</v>
      </c>
      <c r="AK21" s="356">
        <f t="shared" si="7"/>
        <v>0</v>
      </c>
      <c r="AL21" s="356">
        <f t="shared" si="7"/>
        <v>0</v>
      </c>
      <c r="AM21" s="356">
        <f t="shared" si="7"/>
        <v>0</v>
      </c>
    </row>
    <row r="22" spans="1:39" s="311" customFormat="1" ht="21.75" customHeight="1" x14ac:dyDescent="0.2">
      <c r="B22" s="322" t="s">
        <v>106</v>
      </c>
      <c r="C22" s="317">
        <v>3830</v>
      </c>
      <c r="D22" s="317">
        <v>3230</v>
      </c>
      <c r="E22" s="317">
        <v>2109</v>
      </c>
      <c r="F22" s="317">
        <v>763</v>
      </c>
      <c r="G22" s="317">
        <v>763</v>
      </c>
      <c r="H22" s="317">
        <v>0</v>
      </c>
      <c r="I22" s="317">
        <v>3830</v>
      </c>
      <c r="J22" s="357">
        <v>0</v>
      </c>
      <c r="K22" s="317">
        <f>SUM(I22+J22)</f>
        <v>3830</v>
      </c>
      <c r="L22" s="357">
        <v>0</v>
      </c>
      <c r="M22" s="317">
        <f>SUM(K22+L22)</f>
        <v>3830</v>
      </c>
      <c r="N22" s="357">
        <v>0</v>
      </c>
      <c r="O22" s="317">
        <f>SUM(M22+N22)</f>
        <v>3830</v>
      </c>
      <c r="P22" s="357">
        <v>-600</v>
      </c>
      <c r="Q22" s="317">
        <f>SUM(O22+P22)</f>
        <v>3230</v>
      </c>
      <c r="R22" s="357">
        <v>0</v>
      </c>
      <c r="S22" s="317">
        <f>SUM(Q22+R22)</f>
        <v>3230</v>
      </c>
      <c r="T22" s="357">
        <v>0</v>
      </c>
      <c r="U22" s="317">
        <f>SUM(S22+T22)</f>
        <v>3230</v>
      </c>
      <c r="V22" s="357">
        <v>0</v>
      </c>
      <c r="W22" s="337">
        <f>SUM(U22+V22)</f>
        <v>3230</v>
      </c>
      <c r="X22" s="357">
        <v>0</v>
      </c>
      <c r="Y22" s="357">
        <v>0</v>
      </c>
      <c r="Z22" s="337">
        <f>SUM(W22+X22+Y22)</f>
        <v>3230</v>
      </c>
      <c r="AA22" s="357">
        <v>0</v>
      </c>
      <c r="AB22" s="337">
        <f>SUM(Z22+AA22)</f>
        <v>3230</v>
      </c>
      <c r="AC22" s="357">
        <v>0</v>
      </c>
      <c r="AD22" s="337">
        <f>SUM(AB22+AC22)</f>
        <v>3230</v>
      </c>
      <c r="AE22" s="357">
        <v>0</v>
      </c>
      <c r="AF22" s="317">
        <f>SUM(AD22+AE22)</f>
        <v>3230</v>
      </c>
      <c r="AG22" s="357">
        <v>0</v>
      </c>
      <c r="AH22" s="317">
        <f>SUM(AF22+AG22)</f>
        <v>3230</v>
      </c>
      <c r="AI22" s="357">
        <v>0</v>
      </c>
      <c r="AJ22" s="317">
        <f>SUM(AH22+AI22)</f>
        <v>3230</v>
      </c>
      <c r="AK22" s="317">
        <v>0</v>
      </c>
      <c r="AL22" s="317">
        <v>0</v>
      </c>
      <c r="AM22" s="317">
        <v>0</v>
      </c>
    </row>
    <row r="23" spans="1:39" s="310" customFormat="1" ht="21.75" customHeight="1" x14ac:dyDescent="0.2">
      <c r="B23" s="316" t="s">
        <v>101</v>
      </c>
      <c r="C23" s="319">
        <v>0</v>
      </c>
      <c r="D23" s="319">
        <v>0</v>
      </c>
      <c r="E23" s="319">
        <v>0</v>
      </c>
      <c r="F23" s="319">
        <v>0</v>
      </c>
      <c r="G23" s="319">
        <v>0</v>
      </c>
      <c r="H23" s="319">
        <v>0</v>
      </c>
      <c r="I23" s="319">
        <v>0</v>
      </c>
      <c r="J23" s="319">
        <v>0</v>
      </c>
      <c r="K23" s="319">
        <v>0</v>
      </c>
      <c r="L23" s="319">
        <v>0</v>
      </c>
      <c r="M23" s="319">
        <v>0</v>
      </c>
      <c r="N23" s="319">
        <v>0</v>
      </c>
      <c r="O23" s="319">
        <v>0</v>
      </c>
      <c r="P23" s="319">
        <v>0</v>
      </c>
      <c r="Q23" s="319">
        <v>0</v>
      </c>
      <c r="R23" s="319">
        <v>0</v>
      </c>
      <c r="S23" s="319">
        <v>0</v>
      </c>
      <c r="T23" s="319">
        <v>0</v>
      </c>
      <c r="U23" s="319">
        <v>0</v>
      </c>
      <c r="V23" s="319">
        <v>0</v>
      </c>
      <c r="W23" s="319">
        <v>0</v>
      </c>
      <c r="X23" s="319">
        <v>0</v>
      </c>
      <c r="Y23" s="319">
        <v>0</v>
      </c>
      <c r="Z23" s="337">
        <f>SUM(W23+X23+Y23)</f>
        <v>0</v>
      </c>
      <c r="AA23" s="319">
        <v>0</v>
      </c>
      <c r="AB23" s="319">
        <v>0</v>
      </c>
      <c r="AC23" s="319">
        <v>0</v>
      </c>
      <c r="AD23" s="319">
        <v>0</v>
      </c>
      <c r="AE23" s="319">
        <v>0</v>
      </c>
      <c r="AF23" s="317">
        <f>SUM(AD23+AE23)</f>
        <v>0</v>
      </c>
      <c r="AG23" s="319">
        <v>0</v>
      </c>
      <c r="AH23" s="317">
        <f>SUM(AF23+AG23)</f>
        <v>0</v>
      </c>
      <c r="AI23" s="319">
        <v>0</v>
      </c>
      <c r="AJ23" s="317">
        <f>SUM(AH23+AI23)</f>
        <v>0</v>
      </c>
      <c r="AK23" s="353">
        <v>0</v>
      </c>
      <c r="AL23" s="353">
        <v>0</v>
      </c>
      <c r="AM23" s="353">
        <v>0</v>
      </c>
    </row>
    <row r="24" spans="1:39" ht="12.75" hidden="1" customHeight="1" x14ac:dyDescent="0.2">
      <c r="B24" s="358" t="s">
        <v>96</v>
      </c>
      <c r="C24" s="319">
        <v>0</v>
      </c>
      <c r="D24" s="319">
        <v>0</v>
      </c>
      <c r="E24" s="319"/>
      <c r="F24" s="319">
        <v>0</v>
      </c>
      <c r="G24" s="319"/>
      <c r="H24" s="319">
        <v>0</v>
      </c>
      <c r="S24" s="317">
        <f>SUM(Q24+R24)</f>
        <v>0</v>
      </c>
    </row>
    <row r="25" spans="1:39" x14ac:dyDescent="0.2">
      <c r="F25" s="359"/>
      <c r="G25" s="359"/>
    </row>
    <row r="26" spans="1:39" hidden="1" x14ac:dyDescent="0.2">
      <c r="F26" s="359"/>
      <c r="G26" s="359"/>
    </row>
    <row r="27" spans="1:39" x14ac:dyDescent="0.2">
      <c r="B27" s="348"/>
      <c r="C27" s="348"/>
      <c r="D27" s="348"/>
      <c r="E27" s="348"/>
    </row>
    <row r="28" spans="1:39" ht="22.5" customHeight="1" x14ac:dyDescent="0.2">
      <c r="A28" s="388" t="s">
        <v>163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</row>
    <row r="29" spans="1:39" ht="22.5" customHeight="1" x14ac:dyDescent="0.2">
      <c r="A29" s="389" t="s">
        <v>164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89"/>
      <c r="AD29" s="389"/>
      <c r="AE29" s="389"/>
      <c r="AF29" s="389"/>
      <c r="AG29" s="389"/>
      <c r="AH29" s="389"/>
      <c r="AI29" s="389"/>
      <c r="AJ29" s="389"/>
      <c r="AK29" s="389"/>
      <c r="AL29" s="389"/>
      <c r="AM29" s="389"/>
    </row>
    <row r="30" spans="1:39" ht="12.75" hidden="1" customHeight="1" x14ac:dyDescent="0.2">
      <c r="A30" s="401" t="s">
        <v>155</v>
      </c>
      <c r="B30" s="401"/>
      <c r="C30" s="401"/>
      <c r="D30" s="401"/>
      <c r="E30" s="401"/>
      <c r="F30" s="401"/>
      <c r="G30" s="401"/>
      <c r="H30" s="401"/>
    </row>
    <row r="31" spans="1:39" hidden="1" x14ac:dyDescent="0.2">
      <c r="A31" s="401" t="s">
        <v>157</v>
      </c>
      <c r="B31" s="401"/>
      <c r="C31" s="401"/>
      <c r="D31" s="401"/>
      <c r="E31" s="401"/>
      <c r="F31" s="401"/>
      <c r="G31" s="401"/>
      <c r="H31" s="401"/>
    </row>
    <row r="32" spans="1:39" hidden="1" x14ac:dyDescent="0.2">
      <c r="A32" s="403" t="s">
        <v>158</v>
      </c>
      <c r="B32" s="403"/>
      <c r="C32" s="403"/>
      <c r="D32" s="403"/>
      <c r="E32" s="403"/>
      <c r="F32" s="403"/>
      <c r="G32" s="403"/>
      <c r="H32" s="403"/>
    </row>
    <row r="33" spans="6:7" x14ac:dyDescent="0.2">
      <c r="F33" s="359"/>
      <c r="G33" s="359"/>
    </row>
    <row r="34" spans="6:7" x14ac:dyDescent="0.2">
      <c r="F34" s="359"/>
      <c r="G34" s="359"/>
    </row>
    <row r="35" spans="6:7" x14ac:dyDescent="0.2">
      <c r="F35" s="359"/>
      <c r="G35" s="359"/>
    </row>
    <row r="36" spans="6:7" x14ac:dyDescent="0.2">
      <c r="F36" s="359"/>
      <c r="G36" s="359"/>
    </row>
    <row r="37" spans="6:7" x14ac:dyDescent="0.2">
      <c r="F37" s="359"/>
      <c r="G37" s="359"/>
    </row>
    <row r="38" spans="6:7" x14ac:dyDescent="0.2">
      <c r="F38" s="359"/>
      <c r="G38" s="359"/>
    </row>
    <row r="39" spans="6:7" x14ac:dyDescent="0.2">
      <c r="F39" s="359"/>
      <c r="G39" s="359"/>
    </row>
    <row r="40" spans="6:7" x14ac:dyDescent="0.2">
      <c r="F40" s="359"/>
      <c r="G40" s="359"/>
    </row>
    <row r="41" spans="6:7" x14ac:dyDescent="0.2">
      <c r="F41" s="359"/>
      <c r="G41" s="359"/>
    </row>
    <row r="42" spans="6:7" x14ac:dyDescent="0.2">
      <c r="F42" s="359"/>
      <c r="G42" s="359"/>
    </row>
    <row r="43" spans="6:7" x14ac:dyDescent="0.2">
      <c r="F43" s="359"/>
      <c r="G43" s="359"/>
    </row>
    <row r="44" spans="6:7" x14ac:dyDescent="0.2">
      <c r="F44" s="359"/>
      <c r="G44" s="359"/>
    </row>
    <row r="45" spans="6:7" x14ac:dyDescent="0.2">
      <c r="F45" s="306"/>
      <c r="G45" s="306"/>
    </row>
    <row r="46" spans="6:7" x14ac:dyDescent="0.2">
      <c r="F46" s="359"/>
      <c r="G46" s="359"/>
    </row>
  </sheetData>
  <sheetProtection selectLockedCells="1" selectUnlockedCells="1"/>
  <mergeCells count="49">
    <mergeCell ref="A30:H30"/>
    <mergeCell ref="A31:H31"/>
    <mergeCell ref="A32:H32"/>
    <mergeCell ref="AJ14:AJ15"/>
    <mergeCell ref="AK14:AK15"/>
    <mergeCell ref="AL14:AL15"/>
    <mergeCell ref="AM14:AM15"/>
    <mergeCell ref="A28:AM28"/>
    <mergeCell ref="A29:AM29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Z2"/>
    <mergeCell ref="A5:AM5"/>
    <mergeCell ref="A6:AM6"/>
    <mergeCell ref="A7:AM7"/>
    <mergeCell ref="A8:AM8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zoomScale="60" zoomScaleNormal="60" zoomScaleSheetLayoutView="50" workbookViewId="0">
      <selection activeCell="AQ37" sqref="AQ37"/>
    </sheetView>
  </sheetViews>
  <sheetFormatPr defaultRowHeight="23.25" x14ac:dyDescent="0.2"/>
  <cols>
    <col min="1" max="1" width="9.140625" style="304"/>
    <col min="2" max="2" width="127.7109375" style="304" customWidth="1"/>
    <col min="3" max="6" width="0" style="304" hidden="1" customWidth="1"/>
    <col min="7" max="7" width="30" style="304" customWidth="1"/>
    <col min="8" max="39" width="0" style="304" hidden="1" customWidth="1"/>
    <col min="40" max="16384" width="9.140625" style="304"/>
  </cols>
  <sheetData>
    <row r="1" spans="1:39" x14ac:dyDescent="0.2">
      <c r="A1" s="304" t="s">
        <v>305</v>
      </c>
      <c r="B1" s="306"/>
      <c r="C1" s="306"/>
      <c r="D1" s="306"/>
      <c r="E1" s="306"/>
      <c r="F1" s="307"/>
      <c r="G1" s="307" t="s">
        <v>306</v>
      </c>
      <c r="H1" s="307"/>
      <c r="AM1" s="307" t="s">
        <v>306</v>
      </c>
    </row>
    <row r="2" spans="1:39" hidden="1" x14ac:dyDescent="0.2">
      <c r="B2" s="306"/>
      <c r="C2" s="306"/>
      <c r="D2" s="306"/>
      <c r="E2" s="306"/>
      <c r="F2" s="399" t="s">
        <v>167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3" spans="1:39" x14ac:dyDescent="0.2">
      <c r="B3" s="311"/>
      <c r="C3" s="311"/>
      <c r="D3" s="311"/>
      <c r="E3" s="311"/>
    </row>
    <row r="4" spans="1:39" x14ac:dyDescent="0.2">
      <c r="B4" s="311"/>
      <c r="C4" s="311"/>
      <c r="D4" s="311"/>
      <c r="E4" s="311"/>
    </row>
    <row r="5" spans="1:39" x14ac:dyDescent="0.2">
      <c r="A5" s="391" t="s">
        <v>1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</row>
    <row r="6" spans="1:39" s="310" customFormat="1" ht="22.5" hidden="1" customHeight="1" x14ac:dyDescent="0.2">
      <c r="A6" s="391" t="s">
        <v>2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</row>
    <row r="7" spans="1:39" s="310" customFormat="1" ht="25.5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307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x14ac:dyDescent="0.2">
      <c r="B10" s="311"/>
      <c r="C10" s="311"/>
      <c r="D10" s="311"/>
      <c r="E10" s="311"/>
      <c r="F10" s="311"/>
      <c r="G10" s="311"/>
      <c r="H10" s="311"/>
    </row>
    <row r="11" spans="1:39" x14ac:dyDescent="0.2">
      <c r="B11" s="311"/>
      <c r="C11" s="311"/>
      <c r="D11" s="311"/>
      <c r="E11" s="311"/>
    </row>
    <row r="12" spans="1:39" x14ac:dyDescent="0.2">
      <c r="B12" s="311"/>
      <c r="C12" s="311"/>
      <c r="D12" s="311"/>
      <c r="E12" s="311"/>
    </row>
    <row r="13" spans="1:39" x14ac:dyDescent="0.2">
      <c r="B13" s="311"/>
      <c r="C13" s="311"/>
      <c r="D13" s="311"/>
      <c r="E13" s="311"/>
      <c r="F13" s="309"/>
      <c r="G13" s="309"/>
      <c r="H13" s="307"/>
      <c r="I13" s="307"/>
      <c r="J13" s="309"/>
      <c r="K13" s="307"/>
      <c r="L13" s="309"/>
      <c r="M13" s="307"/>
      <c r="N13" s="309"/>
      <c r="O13" s="307"/>
      <c r="P13" s="309"/>
      <c r="Q13" s="307"/>
      <c r="R13" s="309"/>
      <c r="S13" s="307"/>
      <c r="T13" s="309"/>
      <c r="U13" s="307"/>
      <c r="V13" s="309"/>
      <c r="W13" s="307"/>
      <c r="X13" s="309"/>
      <c r="Y13" s="309"/>
      <c r="AG13" s="307"/>
      <c r="AM13" s="307" t="s">
        <v>5</v>
      </c>
    </row>
    <row r="14" spans="1:39" s="311" customFormat="1" ht="27" customHeight="1" x14ac:dyDescent="0.2">
      <c r="B14" s="395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230" t="s">
        <v>13</v>
      </c>
      <c r="I14" s="385" t="s">
        <v>14</v>
      </c>
      <c r="J14" s="386" t="s">
        <v>17</v>
      </c>
      <c r="K14" s="385" t="s">
        <v>16</v>
      </c>
      <c r="L14" s="386" t="s">
        <v>17</v>
      </c>
      <c r="M14" s="385" t="s">
        <v>18</v>
      </c>
      <c r="N14" s="385" t="s">
        <v>17</v>
      </c>
      <c r="O14" s="385" t="s">
        <v>18</v>
      </c>
      <c r="P14" s="386" t="s">
        <v>17</v>
      </c>
      <c r="Q14" s="385" t="s">
        <v>21</v>
      </c>
      <c r="R14" s="402" t="s">
        <v>20</v>
      </c>
      <c r="S14" s="386" t="s">
        <v>22</v>
      </c>
      <c r="T14" s="402" t="s">
        <v>17</v>
      </c>
      <c r="U14" s="385" t="s">
        <v>23</v>
      </c>
      <c r="V14" s="402" t="s">
        <v>17</v>
      </c>
      <c r="W14" s="385" t="s">
        <v>24</v>
      </c>
      <c r="X14" s="402" t="s">
        <v>25</v>
      </c>
      <c r="Y14" s="402" t="s">
        <v>20</v>
      </c>
      <c r="Z14" s="385" t="s">
        <v>26</v>
      </c>
      <c r="AA14" s="387" t="s">
        <v>17</v>
      </c>
      <c r="AB14" s="385" t="s">
        <v>170</v>
      </c>
      <c r="AC14" s="387" t="s">
        <v>17</v>
      </c>
      <c r="AD14" s="387" t="s">
        <v>28</v>
      </c>
      <c r="AE14" s="402" t="s">
        <v>17</v>
      </c>
      <c r="AF14" s="386" t="s">
        <v>29</v>
      </c>
      <c r="AG14" s="402" t="s">
        <v>17</v>
      </c>
      <c r="AH14" s="386" t="s">
        <v>30</v>
      </c>
      <c r="AI14" s="402" t="s">
        <v>17</v>
      </c>
      <c r="AJ14" s="402" t="s">
        <v>28</v>
      </c>
      <c r="AK14" s="395" t="s">
        <v>31</v>
      </c>
      <c r="AL14" s="395" t="s">
        <v>32</v>
      </c>
      <c r="AM14" s="395" t="s">
        <v>33</v>
      </c>
    </row>
    <row r="15" spans="1:39" s="311" customFormat="1" ht="75.75" customHeight="1" x14ac:dyDescent="0.2">
      <c r="B15" s="395"/>
      <c r="C15" s="385"/>
      <c r="D15" s="385"/>
      <c r="E15" s="385"/>
      <c r="F15" s="385"/>
      <c r="G15" s="385"/>
      <c r="H15" s="169" t="s">
        <v>35</v>
      </c>
      <c r="I15" s="385"/>
      <c r="J15" s="386"/>
      <c r="K15" s="385"/>
      <c r="L15" s="386"/>
      <c r="M15" s="385"/>
      <c r="N15" s="385"/>
      <c r="O15" s="385"/>
      <c r="P15" s="386"/>
      <c r="Q15" s="385"/>
      <c r="R15" s="402"/>
      <c r="S15" s="386"/>
      <c r="T15" s="402"/>
      <c r="U15" s="385"/>
      <c r="V15" s="402"/>
      <c r="W15" s="385"/>
      <c r="X15" s="402"/>
      <c r="Y15" s="402"/>
      <c r="Z15" s="385"/>
      <c r="AA15" s="387"/>
      <c r="AB15" s="385"/>
      <c r="AC15" s="387"/>
      <c r="AD15" s="387"/>
      <c r="AE15" s="402"/>
      <c r="AF15" s="386"/>
      <c r="AG15" s="402"/>
      <c r="AH15" s="386"/>
      <c r="AI15" s="402"/>
      <c r="AJ15" s="402"/>
      <c r="AK15" s="395"/>
      <c r="AL15" s="395"/>
      <c r="AM15" s="395"/>
    </row>
    <row r="16" spans="1:39" s="311" customFormat="1" ht="31.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SUM(AE17+AE22)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39" s="311" customFormat="1" ht="30" customHeight="1" x14ac:dyDescent="0.2">
      <c r="B17" s="360" t="s">
        <v>303</v>
      </c>
      <c r="C17" s="350">
        <f t="shared" ref="C17:AM17" si="0">SUM(C18+C24)</f>
        <v>14500</v>
      </c>
      <c r="D17" s="350">
        <f t="shared" si="0"/>
        <v>14500</v>
      </c>
      <c r="E17" s="350">
        <f t="shared" si="0"/>
        <v>14500</v>
      </c>
      <c r="F17" s="350">
        <f t="shared" si="0"/>
        <v>18509</v>
      </c>
      <c r="G17" s="350">
        <f t="shared" si="0"/>
        <v>14500</v>
      </c>
      <c r="H17" s="350">
        <f t="shared" si="0"/>
        <v>0</v>
      </c>
      <c r="I17" s="350">
        <f t="shared" si="0"/>
        <v>14500</v>
      </c>
      <c r="J17" s="350">
        <f t="shared" si="0"/>
        <v>0</v>
      </c>
      <c r="K17" s="350">
        <f t="shared" si="0"/>
        <v>14500</v>
      </c>
      <c r="L17" s="350">
        <f t="shared" si="0"/>
        <v>0</v>
      </c>
      <c r="M17" s="350">
        <f t="shared" si="0"/>
        <v>14500</v>
      </c>
      <c r="N17" s="350">
        <f t="shared" si="0"/>
        <v>0</v>
      </c>
      <c r="O17" s="350">
        <f t="shared" si="0"/>
        <v>14500</v>
      </c>
      <c r="P17" s="350">
        <f t="shared" si="0"/>
        <v>0</v>
      </c>
      <c r="Q17" s="350">
        <f t="shared" si="0"/>
        <v>14500</v>
      </c>
      <c r="R17" s="350">
        <f t="shared" si="0"/>
        <v>0</v>
      </c>
      <c r="S17" s="350">
        <f t="shared" si="0"/>
        <v>14500</v>
      </c>
      <c r="T17" s="350">
        <f t="shared" si="0"/>
        <v>0</v>
      </c>
      <c r="U17" s="350">
        <f t="shared" si="0"/>
        <v>14500</v>
      </c>
      <c r="V17" s="350">
        <f t="shared" si="0"/>
        <v>0</v>
      </c>
      <c r="W17" s="350">
        <f t="shared" si="0"/>
        <v>14500</v>
      </c>
      <c r="X17" s="350">
        <f t="shared" si="0"/>
        <v>0</v>
      </c>
      <c r="Y17" s="350">
        <f t="shared" si="0"/>
        <v>0</v>
      </c>
      <c r="Z17" s="350">
        <f t="shared" si="0"/>
        <v>14500</v>
      </c>
      <c r="AA17" s="350">
        <f t="shared" si="0"/>
        <v>0</v>
      </c>
      <c r="AB17" s="350">
        <f t="shared" si="0"/>
        <v>14500</v>
      </c>
      <c r="AC17" s="350">
        <f t="shared" si="0"/>
        <v>0</v>
      </c>
      <c r="AD17" s="350">
        <f t="shared" si="0"/>
        <v>14500</v>
      </c>
      <c r="AE17" s="350">
        <f t="shared" si="0"/>
        <v>0</v>
      </c>
      <c r="AF17" s="350">
        <f t="shared" si="0"/>
        <v>14500</v>
      </c>
      <c r="AG17" s="350">
        <f t="shared" si="0"/>
        <v>0</v>
      </c>
      <c r="AH17" s="350">
        <f t="shared" si="0"/>
        <v>14500</v>
      </c>
      <c r="AI17" s="350">
        <f t="shared" si="0"/>
        <v>0</v>
      </c>
      <c r="AJ17" s="350">
        <f t="shared" si="0"/>
        <v>14500</v>
      </c>
      <c r="AK17" s="350">
        <f t="shared" si="0"/>
        <v>0</v>
      </c>
      <c r="AL17" s="350">
        <f t="shared" si="0"/>
        <v>0</v>
      </c>
      <c r="AM17" s="350">
        <f t="shared" si="0"/>
        <v>0</v>
      </c>
    </row>
    <row r="18" spans="1:39" s="311" customFormat="1" ht="30.75" customHeight="1" x14ac:dyDescent="0.35">
      <c r="B18" s="314" t="s">
        <v>193</v>
      </c>
      <c r="C18" s="356">
        <f>SUM(C20+C19)</f>
        <v>14500</v>
      </c>
      <c r="D18" s="356">
        <f t="shared" ref="D18:AM18" si="1">SUM(D20+D19)</f>
        <v>14500</v>
      </c>
      <c r="E18" s="356">
        <f t="shared" si="1"/>
        <v>14500</v>
      </c>
      <c r="F18" s="356">
        <f t="shared" si="1"/>
        <v>18509</v>
      </c>
      <c r="G18" s="356">
        <f t="shared" si="1"/>
        <v>14500</v>
      </c>
      <c r="H18" s="356">
        <f t="shared" si="1"/>
        <v>0</v>
      </c>
      <c r="I18" s="356">
        <f t="shared" si="1"/>
        <v>14500</v>
      </c>
      <c r="J18" s="356">
        <f t="shared" si="1"/>
        <v>0</v>
      </c>
      <c r="K18" s="356">
        <f t="shared" si="1"/>
        <v>14500</v>
      </c>
      <c r="L18" s="356">
        <f t="shared" si="1"/>
        <v>0</v>
      </c>
      <c r="M18" s="356">
        <f t="shared" si="1"/>
        <v>14500</v>
      </c>
      <c r="N18" s="356">
        <f t="shared" si="1"/>
        <v>0</v>
      </c>
      <c r="O18" s="356">
        <f t="shared" si="1"/>
        <v>14500</v>
      </c>
      <c r="P18" s="356">
        <f t="shared" si="1"/>
        <v>0</v>
      </c>
      <c r="Q18" s="356">
        <f t="shared" si="1"/>
        <v>14500</v>
      </c>
      <c r="R18" s="356">
        <f t="shared" si="1"/>
        <v>0</v>
      </c>
      <c r="S18" s="356">
        <f t="shared" si="1"/>
        <v>14500</v>
      </c>
      <c r="T18" s="356">
        <f t="shared" si="1"/>
        <v>0</v>
      </c>
      <c r="U18" s="356">
        <f t="shared" si="1"/>
        <v>14500</v>
      </c>
      <c r="V18" s="356">
        <f t="shared" si="1"/>
        <v>0</v>
      </c>
      <c r="W18" s="356">
        <f t="shared" si="1"/>
        <v>14500</v>
      </c>
      <c r="X18" s="356">
        <f t="shared" si="1"/>
        <v>0</v>
      </c>
      <c r="Y18" s="356">
        <f t="shared" si="1"/>
        <v>0</v>
      </c>
      <c r="Z18" s="356">
        <f t="shared" si="1"/>
        <v>14500</v>
      </c>
      <c r="AA18" s="356">
        <f t="shared" si="1"/>
        <v>0</v>
      </c>
      <c r="AB18" s="356">
        <f t="shared" si="1"/>
        <v>14500</v>
      </c>
      <c r="AC18" s="356">
        <f t="shared" si="1"/>
        <v>0</v>
      </c>
      <c r="AD18" s="356">
        <f t="shared" si="1"/>
        <v>14500</v>
      </c>
      <c r="AE18" s="356">
        <f t="shared" si="1"/>
        <v>0</v>
      </c>
      <c r="AF18" s="356">
        <f t="shared" si="1"/>
        <v>14500</v>
      </c>
      <c r="AG18" s="356">
        <f t="shared" si="1"/>
        <v>0</v>
      </c>
      <c r="AH18" s="356">
        <f t="shared" si="1"/>
        <v>14500</v>
      </c>
      <c r="AI18" s="356">
        <f t="shared" si="1"/>
        <v>0</v>
      </c>
      <c r="AJ18" s="356">
        <f t="shared" si="1"/>
        <v>14500</v>
      </c>
      <c r="AK18" s="356">
        <f t="shared" si="1"/>
        <v>0</v>
      </c>
      <c r="AL18" s="356">
        <f t="shared" si="1"/>
        <v>0</v>
      </c>
      <c r="AM18" s="356">
        <f t="shared" si="1"/>
        <v>0</v>
      </c>
    </row>
    <row r="19" spans="1:39" s="311" customFormat="1" ht="30.75" customHeight="1" x14ac:dyDescent="0.35">
      <c r="B19" s="361" t="s">
        <v>88</v>
      </c>
      <c r="C19" s="362">
        <v>0</v>
      </c>
      <c r="D19" s="362">
        <v>0</v>
      </c>
      <c r="E19" s="362">
        <v>0</v>
      </c>
      <c r="F19" s="362">
        <v>1721</v>
      </c>
      <c r="G19" s="362">
        <v>0</v>
      </c>
      <c r="H19" s="362">
        <v>0</v>
      </c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>
        <v>0</v>
      </c>
      <c r="AL19" s="362">
        <v>0</v>
      </c>
      <c r="AM19" s="362">
        <v>0</v>
      </c>
    </row>
    <row r="20" spans="1:39" s="310" customFormat="1" ht="42.75" customHeight="1" x14ac:dyDescent="0.2">
      <c r="B20" s="294" t="s">
        <v>308</v>
      </c>
      <c r="C20" s="337">
        <f>SUM(C21+C22+C23)</f>
        <v>14500</v>
      </c>
      <c r="D20" s="337">
        <f>SUM(D21+D22+D23)</f>
        <v>14500</v>
      </c>
      <c r="E20" s="337">
        <f>SUM(E21+E22+E23)</f>
        <v>14500</v>
      </c>
      <c r="F20" s="337">
        <f t="shared" ref="F20:U20" si="2">SUM(F21+F22+F23)</f>
        <v>16788</v>
      </c>
      <c r="G20" s="337">
        <f>SUM(G21+G22+G23)</f>
        <v>14500</v>
      </c>
      <c r="H20" s="337">
        <f t="shared" si="2"/>
        <v>0</v>
      </c>
      <c r="I20" s="337">
        <f>SUM(I21+I22+I23)</f>
        <v>14500</v>
      </c>
      <c r="J20" s="337">
        <f t="shared" si="2"/>
        <v>0</v>
      </c>
      <c r="K20" s="337">
        <f t="shared" si="2"/>
        <v>14500</v>
      </c>
      <c r="L20" s="337">
        <f t="shared" si="2"/>
        <v>0</v>
      </c>
      <c r="M20" s="337">
        <f t="shared" si="2"/>
        <v>14500</v>
      </c>
      <c r="N20" s="337">
        <f t="shared" si="2"/>
        <v>0</v>
      </c>
      <c r="O20" s="337">
        <f t="shared" si="2"/>
        <v>14500</v>
      </c>
      <c r="P20" s="337">
        <f t="shared" si="2"/>
        <v>0</v>
      </c>
      <c r="Q20" s="337">
        <f t="shared" si="2"/>
        <v>14500</v>
      </c>
      <c r="R20" s="337">
        <f t="shared" si="2"/>
        <v>0</v>
      </c>
      <c r="S20" s="337">
        <f t="shared" si="2"/>
        <v>14500</v>
      </c>
      <c r="T20" s="337">
        <f t="shared" si="2"/>
        <v>0</v>
      </c>
      <c r="U20" s="337">
        <f t="shared" si="2"/>
        <v>14500</v>
      </c>
      <c r="V20" s="337">
        <f>SUM(V21+V22+V23)</f>
        <v>0</v>
      </c>
      <c r="W20" s="337">
        <f>SUM(W21+W22+W23)</f>
        <v>14500</v>
      </c>
      <c r="X20" s="337">
        <f>SUM(X21+X22+X23)</f>
        <v>0</v>
      </c>
      <c r="Y20" s="337">
        <f t="shared" ref="Y20:AD20" si="3">SUM(Y21+Y22+Y23)</f>
        <v>0</v>
      </c>
      <c r="Z20" s="337">
        <f t="shared" si="3"/>
        <v>14500</v>
      </c>
      <c r="AA20" s="337">
        <f t="shared" si="3"/>
        <v>0</v>
      </c>
      <c r="AB20" s="337">
        <f t="shared" si="3"/>
        <v>14500</v>
      </c>
      <c r="AC20" s="337">
        <f t="shared" si="3"/>
        <v>0</v>
      </c>
      <c r="AD20" s="337">
        <f t="shared" si="3"/>
        <v>14500</v>
      </c>
      <c r="AE20" s="337">
        <f t="shared" ref="AE20:AM20" si="4">SUM(AE21+AE22+AE23)</f>
        <v>0</v>
      </c>
      <c r="AF20" s="337">
        <f t="shared" si="4"/>
        <v>14500</v>
      </c>
      <c r="AG20" s="337">
        <f>SUM(AG21+AG22+AG23)</f>
        <v>0</v>
      </c>
      <c r="AH20" s="337">
        <f>SUM(AH21+AH22+AH23)</f>
        <v>14500</v>
      </c>
      <c r="AI20" s="337">
        <f>SUM(AI21+AI22+AI23)</f>
        <v>0</v>
      </c>
      <c r="AJ20" s="337">
        <f>SUM(AJ21+AJ22+AJ23)</f>
        <v>14500</v>
      </c>
      <c r="AK20" s="337">
        <f>SUM(AK21+AK22+AK23)</f>
        <v>0</v>
      </c>
      <c r="AL20" s="337">
        <f t="shared" si="4"/>
        <v>0</v>
      </c>
      <c r="AM20" s="337">
        <f t="shared" si="4"/>
        <v>0</v>
      </c>
    </row>
    <row r="21" spans="1:39" ht="24.75" customHeight="1" x14ac:dyDescent="0.2">
      <c r="B21" s="294" t="s">
        <v>309</v>
      </c>
      <c r="C21" s="317">
        <v>14500</v>
      </c>
      <c r="D21" s="347">
        <v>14500</v>
      </c>
      <c r="E21" s="317">
        <v>14500</v>
      </c>
      <c r="F21" s="317">
        <v>16788</v>
      </c>
      <c r="G21" s="317">
        <v>14500</v>
      </c>
      <c r="H21" s="317">
        <v>0</v>
      </c>
      <c r="I21" s="317">
        <v>14500</v>
      </c>
      <c r="J21" s="317">
        <v>0</v>
      </c>
      <c r="K21" s="317">
        <f>SUM(I21+J21)</f>
        <v>14500</v>
      </c>
      <c r="L21" s="317">
        <v>0</v>
      </c>
      <c r="M21" s="317">
        <f>SUM(K21+L21)</f>
        <v>14500</v>
      </c>
      <c r="N21" s="317">
        <v>0</v>
      </c>
      <c r="O21" s="317">
        <f>SUM(M21+N21)</f>
        <v>14500</v>
      </c>
      <c r="P21" s="317">
        <v>0</v>
      </c>
      <c r="Q21" s="317">
        <f>SUM(O21+P21)</f>
        <v>14500</v>
      </c>
      <c r="R21" s="317">
        <v>0</v>
      </c>
      <c r="S21" s="317">
        <f>SUM(Q21+R21)</f>
        <v>14500</v>
      </c>
      <c r="T21" s="317">
        <v>0</v>
      </c>
      <c r="U21" s="317">
        <f>SUM(S21+T21)</f>
        <v>14500</v>
      </c>
      <c r="V21" s="317">
        <v>0</v>
      </c>
      <c r="W21" s="317">
        <f>SUM(U21+V21)</f>
        <v>14500</v>
      </c>
      <c r="X21" s="317">
        <v>0</v>
      </c>
      <c r="Y21" s="317">
        <v>0</v>
      </c>
      <c r="Z21" s="317">
        <f>SUM(W21+X21+Y21)</f>
        <v>14500</v>
      </c>
      <c r="AA21" s="317">
        <v>0</v>
      </c>
      <c r="AB21" s="317">
        <f>SUM(Z21+AA21)</f>
        <v>14500</v>
      </c>
      <c r="AC21" s="317">
        <v>0</v>
      </c>
      <c r="AD21" s="317">
        <f>SUM(AB21+AC21)</f>
        <v>14500</v>
      </c>
      <c r="AE21" s="317">
        <v>0</v>
      </c>
      <c r="AF21" s="317">
        <f>SUM(AD21+AE21)</f>
        <v>14500</v>
      </c>
      <c r="AG21" s="317">
        <v>0</v>
      </c>
      <c r="AH21" s="317">
        <f>SUM(AF21+AG21)</f>
        <v>14500</v>
      </c>
      <c r="AI21" s="317">
        <v>0</v>
      </c>
      <c r="AJ21" s="317">
        <f>SUM(AH21+AI21)</f>
        <v>14500</v>
      </c>
      <c r="AK21" s="317">
        <v>0</v>
      </c>
      <c r="AL21" s="317">
        <v>0</v>
      </c>
      <c r="AM21" s="317">
        <v>0</v>
      </c>
    </row>
    <row r="22" spans="1:39" ht="12.75" hidden="1" customHeight="1" x14ac:dyDescent="0.2">
      <c r="B22" s="294" t="s">
        <v>144</v>
      </c>
      <c r="C22" s="317">
        <v>0</v>
      </c>
      <c r="D22" s="347">
        <v>0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0</v>
      </c>
      <c r="K22" s="317">
        <f>SUM(I22+J22)</f>
        <v>0</v>
      </c>
      <c r="L22" s="317">
        <v>0</v>
      </c>
      <c r="M22" s="317">
        <f>SUM(K22+L22)</f>
        <v>0</v>
      </c>
      <c r="N22" s="317">
        <v>0</v>
      </c>
      <c r="O22" s="317">
        <f>SUM(M22+N22)</f>
        <v>0</v>
      </c>
      <c r="P22" s="317">
        <v>0</v>
      </c>
      <c r="Q22" s="317">
        <f>SUM(O22+P22)</f>
        <v>0</v>
      </c>
      <c r="R22" s="317">
        <v>0</v>
      </c>
      <c r="S22" s="317">
        <f>SUM(Q22+R22)</f>
        <v>0</v>
      </c>
      <c r="T22" s="317">
        <v>0</v>
      </c>
      <c r="U22" s="317">
        <f>SUM(S22+T22)</f>
        <v>0</v>
      </c>
      <c r="V22" s="317">
        <v>0</v>
      </c>
      <c r="W22" s="317">
        <f>SUM(U22+V22)</f>
        <v>0</v>
      </c>
      <c r="X22" s="317">
        <v>0</v>
      </c>
      <c r="Y22" s="317">
        <v>0</v>
      </c>
      <c r="Z22" s="317">
        <f>SUM(W22+X22+Y22)</f>
        <v>0</v>
      </c>
      <c r="AA22" s="317">
        <v>0</v>
      </c>
      <c r="AB22" s="317">
        <f>SUM(Z22+AA22)</f>
        <v>0</v>
      </c>
      <c r="AC22" s="317">
        <v>0</v>
      </c>
      <c r="AD22" s="317">
        <f>SUM(AB22+AC22)</f>
        <v>0</v>
      </c>
      <c r="AE22" s="317">
        <v>0</v>
      </c>
      <c r="AF22" s="317">
        <f>SUM(AD22+AE22)</f>
        <v>0</v>
      </c>
      <c r="AG22" s="317">
        <v>0</v>
      </c>
      <c r="AH22" s="317">
        <f>SUM(AF22+AG22)</f>
        <v>0</v>
      </c>
      <c r="AI22" s="317">
        <v>0</v>
      </c>
      <c r="AJ22" s="317">
        <f>SUM(AH22+AI22)</f>
        <v>0</v>
      </c>
      <c r="AK22" s="317">
        <v>0</v>
      </c>
      <c r="AL22" s="317">
        <v>0</v>
      </c>
      <c r="AM22" s="317">
        <v>0</v>
      </c>
    </row>
    <row r="23" spans="1:39" ht="12.75" hidden="1" customHeight="1" x14ac:dyDescent="0.2">
      <c r="B23" s="294" t="s">
        <v>145</v>
      </c>
      <c r="C23" s="317">
        <v>0</v>
      </c>
      <c r="D23" s="347">
        <v>0</v>
      </c>
      <c r="E23" s="317">
        <v>0</v>
      </c>
      <c r="F23" s="317">
        <v>0</v>
      </c>
      <c r="G23" s="317">
        <v>0</v>
      </c>
      <c r="H23" s="317">
        <f>SUM(D23+F23)</f>
        <v>0</v>
      </c>
      <c r="I23" s="317">
        <v>0</v>
      </c>
      <c r="J23" s="317">
        <v>0</v>
      </c>
      <c r="K23" s="317">
        <f>SUM(I23+J23)</f>
        <v>0</v>
      </c>
      <c r="L23" s="317">
        <v>0</v>
      </c>
      <c r="M23" s="317">
        <f>SUM(K23+L23)</f>
        <v>0</v>
      </c>
      <c r="N23" s="317">
        <v>0</v>
      </c>
      <c r="O23" s="317">
        <f>SUM(M23+N23)</f>
        <v>0</v>
      </c>
      <c r="P23" s="317">
        <v>0</v>
      </c>
      <c r="Q23" s="317">
        <f>SUM(O23+P23)</f>
        <v>0</v>
      </c>
      <c r="R23" s="317">
        <v>0</v>
      </c>
      <c r="S23" s="317">
        <f>SUM(Q23+R23)</f>
        <v>0</v>
      </c>
      <c r="T23" s="317">
        <v>0</v>
      </c>
      <c r="U23" s="317">
        <f>SUM(S23+T23)</f>
        <v>0</v>
      </c>
      <c r="V23" s="317">
        <v>0</v>
      </c>
      <c r="W23" s="317">
        <f>SUM(U23+V23)</f>
        <v>0</v>
      </c>
      <c r="X23" s="317">
        <v>0</v>
      </c>
      <c r="Y23" s="317">
        <v>0</v>
      </c>
      <c r="Z23" s="317">
        <f>SUM(W23+X23+Y23)</f>
        <v>0</v>
      </c>
      <c r="AA23" s="317">
        <v>0</v>
      </c>
      <c r="AB23" s="317">
        <f>SUM(Z23+AA23)</f>
        <v>0</v>
      </c>
      <c r="AC23" s="317">
        <v>0</v>
      </c>
      <c r="AD23" s="317">
        <f>SUM(AB23+AC23)</f>
        <v>0</v>
      </c>
      <c r="AE23" s="317">
        <v>0</v>
      </c>
      <c r="AF23" s="317">
        <f>SUM(AD23+AE23)</f>
        <v>0</v>
      </c>
      <c r="AG23" s="317">
        <v>0</v>
      </c>
      <c r="AH23" s="317">
        <f>SUM(AF23+AG23)</f>
        <v>0</v>
      </c>
      <c r="AI23" s="317">
        <v>0</v>
      </c>
      <c r="AJ23" s="317">
        <f>SUM(AH23+AI23)</f>
        <v>0</v>
      </c>
      <c r="AK23" s="317">
        <f>SUM(AB23+AG23)</f>
        <v>0</v>
      </c>
      <c r="AL23" s="317">
        <f>SUM(AC23+AH23)</f>
        <v>0</v>
      </c>
      <c r="AM23" s="317">
        <v>0</v>
      </c>
    </row>
    <row r="24" spans="1:39" ht="32.25" customHeight="1" x14ac:dyDescent="0.35">
      <c r="B24" s="320" t="s">
        <v>105</v>
      </c>
      <c r="C24" s="321">
        <f>SUM(C25+C26)</f>
        <v>0</v>
      </c>
      <c r="D24" s="321">
        <f>SUM(D25+D26)</f>
        <v>0</v>
      </c>
      <c r="E24" s="321">
        <f>SUM(E25+E26)</f>
        <v>0</v>
      </c>
      <c r="F24" s="321">
        <f t="shared" ref="F24:W24" si="5">SUM(F25+F26)</f>
        <v>0</v>
      </c>
      <c r="G24" s="321">
        <f>SUM(G25+G26)</f>
        <v>0</v>
      </c>
      <c r="H24" s="321">
        <f t="shared" si="5"/>
        <v>0</v>
      </c>
      <c r="I24" s="321">
        <f>SUM(I25+I26)</f>
        <v>0</v>
      </c>
      <c r="J24" s="321">
        <f t="shared" si="5"/>
        <v>0</v>
      </c>
      <c r="K24" s="321">
        <f t="shared" si="5"/>
        <v>0</v>
      </c>
      <c r="L24" s="321">
        <f t="shared" si="5"/>
        <v>0</v>
      </c>
      <c r="M24" s="321">
        <f t="shared" si="5"/>
        <v>0</v>
      </c>
      <c r="N24" s="321">
        <f t="shared" si="5"/>
        <v>0</v>
      </c>
      <c r="O24" s="321">
        <f t="shared" si="5"/>
        <v>0</v>
      </c>
      <c r="P24" s="321">
        <f t="shared" si="5"/>
        <v>0</v>
      </c>
      <c r="Q24" s="321">
        <f t="shared" si="5"/>
        <v>0</v>
      </c>
      <c r="R24" s="321">
        <f t="shared" si="5"/>
        <v>0</v>
      </c>
      <c r="S24" s="321">
        <f t="shared" si="5"/>
        <v>0</v>
      </c>
      <c r="T24" s="321">
        <f t="shared" si="5"/>
        <v>0</v>
      </c>
      <c r="U24" s="321">
        <f t="shared" si="5"/>
        <v>0</v>
      </c>
      <c r="V24" s="321">
        <f>SUM(V25+V26)</f>
        <v>0</v>
      </c>
      <c r="W24" s="321">
        <f t="shared" si="5"/>
        <v>0</v>
      </c>
      <c r="X24" s="321">
        <f t="shared" ref="X24:AD24" si="6">SUM(X25+X26)</f>
        <v>0</v>
      </c>
      <c r="Y24" s="321">
        <f>SUM(Y25+Y26)</f>
        <v>0</v>
      </c>
      <c r="Z24" s="321">
        <f>SUM(Z25+Z26)</f>
        <v>0</v>
      </c>
      <c r="AA24" s="321">
        <f t="shared" si="6"/>
        <v>0</v>
      </c>
      <c r="AB24" s="321">
        <f t="shared" si="6"/>
        <v>0</v>
      </c>
      <c r="AC24" s="321">
        <f t="shared" si="6"/>
        <v>0</v>
      </c>
      <c r="AD24" s="321">
        <f t="shared" si="6"/>
        <v>0</v>
      </c>
      <c r="AE24" s="321">
        <f t="shared" ref="AE24:AM24" si="7">SUM(AE25+AE26)</f>
        <v>0</v>
      </c>
      <c r="AF24" s="321">
        <f t="shared" si="7"/>
        <v>0</v>
      </c>
      <c r="AG24" s="321">
        <f>SUM(AG25+AG26)</f>
        <v>0</v>
      </c>
      <c r="AH24" s="321">
        <f>SUM(AH25+AH26)</f>
        <v>0</v>
      </c>
      <c r="AI24" s="321">
        <f>SUM(AI25+AI26)</f>
        <v>0</v>
      </c>
      <c r="AJ24" s="321">
        <f>SUM(AJ25+AJ26)</f>
        <v>0</v>
      </c>
      <c r="AK24" s="321">
        <f>SUM(AK25+AK26)</f>
        <v>0</v>
      </c>
      <c r="AL24" s="321">
        <f t="shared" si="7"/>
        <v>0</v>
      </c>
      <c r="AM24" s="321">
        <f t="shared" si="7"/>
        <v>0</v>
      </c>
    </row>
    <row r="25" spans="1:39" ht="12.75" hidden="1" customHeight="1" x14ac:dyDescent="0.2">
      <c r="B25" s="322" t="s">
        <v>106</v>
      </c>
      <c r="C25" s="317">
        <v>0</v>
      </c>
      <c r="D25" s="317">
        <v>0</v>
      </c>
      <c r="E25" s="317">
        <v>0</v>
      </c>
      <c r="F25" s="317">
        <v>0</v>
      </c>
      <c r="G25" s="317">
        <v>0</v>
      </c>
      <c r="H25" s="317">
        <f>SUM(D25+F25)</f>
        <v>0</v>
      </c>
      <c r="I25" s="317">
        <v>0</v>
      </c>
      <c r="J25" s="317">
        <v>0</v>
      </c>
      <c r="K25" s="317">
        <f>SUM(I25+J25)</f>
        <v>0</v>
      </c>
      <c r="L25" s="317">
        <v>0</v>
      </c>
      <c r="M25" s="317">
        <f>SUM(K25+L25)</f>
        <v>0</v>
      </c>
      <c r="N25" s="317">
        <v>0</v>
      </c>
      <c r="O25" s="317">
        <f>SUM(M25+N25)</f>
        <v>0</v>
      </c>
      <c r="P25" s="317">
        <v>0</v>
      </c>
      <c r="Q25" s="317">
        <f>SUM(O25+P25)</f>
        <v>0</v>
      </c>
      <c r="R25" s="317">
        <v>0</v>
      </c>
      <c r="S25" s="317">
        <f>SUM(Q25+R25)</f>
        <v>0</v>
      </c>
      <c r="T25" s="317">
        <v>0</v>
      </c>
      <c r="U25" s="317">
        <f>SUM(S25+T25)</f>
        <v>0</v>
      </c>
      <c r="V25" s="317">
        <v>0</v>
      </c>
      <c r="W25" s="317">
        <f>SUM(U25+V25)</f>
        <v>0</v>
      </c>
      <c r="X25" s="317">
        <v>0</v>
      </c>
      <c r="Y25" s="317">
        <v>0</v>
      </c>
      <c r="Z25" s="317">
        <f>SUM(W25+X25+Y25)</f>
        <v>0</v>
      </c>
      <c r="AA25" s="317">
        <v>0</v>
      </c>
      <c r="AB25" s="317">
        <f>SUM(Z25+AA25)</f>
        <v>0</v>
      </c>
      <c r="AC25" s="317">
        <v>0</v>
      </c>
      <c r="AD25" s="317">
        <f>SUM(AB25+AC25)</f>
        <v>0</v>
      </c>
      <c r="AE25" s="317">
        <v>0</v>
      </c>
      <c r="AF25" s="317">
        <f>SUM(AD25+AE25)</f>
        <v>0</v>
      </c>
      <c r="AG25" s="317">
        <v>0</v>
      </c>
      <c r="AH25" s="317">
        <f>SUM(AF25+AG25)</f>
        <v>0</v>
      </c>
      <c r="AI25" s="317">
        <v>0</v>
      </c>
      <c r="AJ25" s="317">
        <f>SUM(AH25+AI25)</f>
        <v>0</v>
      </c>
      <c r="AK25" s="317">
        <f>SUM(AB25+AG25)</f>
        <v>0</v>
      </c>
      <c r="AL25" s="317">
        <f>SUM(AC25+AH25)</f>
        <v>0</v>
      </c>
      <c r="AM25" s="317">
        <v>0</v>
      </c>
    </row>
    <row r="26" spans="1:39" ht="26.25" customHeight="1" x14ac:dyDescent="0.2">
      <c r="B26" s="316" t="s">
        <v>101</v>
      </c>
      <c r="C26" s="317">
        <v>0</v>
      </c>
      <c r="D26" s="317">
        <v>0</v>
      </c>
      <c r="E26" s="317">
        <v>0</v>
      </c>
      <c r="F26" s="317">
        <v>0</v>
      </c>
      <c r="G26" s="317">
        <v>0</v>
      </c>
      <c r="H26" s="317">
        <v>0</v>
      </c>
      <c r="I26" s="317">
        <v>0</v>
      </c>
      <c r="J26" s="317">
        <v>0</v>
      </c>
      <c r="K26" s="317">
        <f>SUM(I26+J26)</f>
        <v>0</v>
      </c>
      <c r="L26" s="317">
        <v>0</v>
      </c>
      <c r="M26" s="317">
        <f>SUM(K26+L26)</f>
        <v>0</v>
      </c>
      <c r="N26" s="317">
        <v>0</v>
      </c>
      <c r="O26" s="317">
        <f>SUM(M26+N26)</f>
        <v>0</v>
      </c>
      <c r="P26" s="317">
        <v>0</v>
      </c>
      <c r="Q26" s="317">
        <f>SUM(O26+P26)</f>
        <v>0</v>
      </c>
      <c r="R26" s="317">
        <v>0</v>
      </c>
      <c r="S26" s="317">
        <f>SUM(Q26+R26)</f>
        <v>0</v>
      </c>
      <c r="T26" s="317">
        <v>0</v>
      </c>
      <c r="U26" s="317">
        <f>SUM(S26+T26)</f>
        <v>0</v>
      </c>
      <c r="V26" s="317">
        <v>0</v>
      </c>
      <c r="W26" s="317">
        <f>SUM(U26+V26)</f>
        <v>0</v>
      </c>
      <c r="X26" s="317">
        <v>0</v>
      </c>
      <c r="Y26" s="317">
        <v>0</v>
      </c>
      <c r="Z26" s="317">
        <f>SUM(W26+X26+Y26)</f>
        <v>0</v>
      </c>
      <c r="AA26" s="317">
        <v>0</v>
      </c>
      <c r="AB26" s="317">
        <f>SUM(Z26+AA26)</f>
        <v>0</v>
      </c>
      <c r="AC26" s="317">
        <v>0</v>
      </c>
      <c r="AD26" s="317">
        <f>SUM(AB26+AC26)</f>
        <v>0</v>
      </c>
      <c r="AE26" s="317">
        <v>0</v>
      </c>
      <c r="AF26" s="317">
        <f>SUM(AD26+AE26)</f>
        <v>0</v>
      </c>
      <c r="AG26" s="317">
        <v>0</v>
      </c>
      <c r="AH26" s="317">
        <f>SUM(AF26+AG26)</f>
        <v>0</v>
      </c>
      <c r="AI26" s="317">
        <v>0</v>
      </c>
      <c r="AJ26" s="317">
        <f>SUM(AH26+AI26)</f>
        <v>0</v>
      </c>
      <c r="AK26" s="317">
        <v>0</v>
      </c>
      <c r="AL26" s="317">
        <v>0</v>
      </c>
      <c r="AM26" s="317">
        <v>0</v>
      </c>
    </row>
    <row r="27" spans="1:39" ht="26.25" customHeight="1" x14ac:dyDescent="0.2">
      <c r="B27" s="363"/>
      <c r="C27" s="364"/>
      <c r="D27" s="364"/>
      <c r="E27" s="364"/>
      <c r="F27" s="364"/>
      <c r="G27" s="364"/>
      <c r="H27" s="364"/>
    </row>
    <row r="28" spans="1:39" ht="27" customHeight="1" x14ac:dyDescent="0.2"/>
    <row r="29" spans="1:39" ht="24.75" customHeight="1" x14ac:dyDescent="0.2">
      <c r="A29" s="388" t="s">
        <v>163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</row>
    <row r="30" spans="1:39" ht="25.5" x14ac:dyDescent="0.2">
      <c r="A30" s="389" t="s">
        <v>164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  <c r="AL30" s="389"/>
      <c r="AM30" s="389"/>
    </row>
    <row r="31" spans="1:39" ht="12.75" hidden="1" customHeight="1" x14ac:dyDescent="0.2">
      <c r="A31" s="401" t="s">
        <v>155</v>
      </c>
      <c r="B31" s="401"/>
      <c r="C31" s="401"/>
      <c r="D31" s="401"/>
      <c r="E31" s="401"/>
      <c r="F31" s="401"/>
      <c r="G31" s="401"/>
      <c r="H31" s="401"/>
    </row>
    <row r="32" spans="1:39" hidden="1" x14ac:dyDescent="0.2">
      <c r="A32" s="401" t="s">
        <v>157</v>
      </c>
      <c r="B32" s="401"/>
      <c r="C32" s="401"/>
      <c r="D32" s="401"/>
      <c r="E32" s="401"/>
      <c r="F32" s="401"/>
      <c r="G32" s="401"/>
      <c r="H32" s="401"/>
    </row>
    <row r="33" spans="1:8" hidden="1" x14ac:dyDescent="0.2">
      <c r="A33" s="403" t="s">
        <v>158</v>
      </c>
      <c r="B33" s="403"/>
      <c r="C33" s="403"/>
      <c r="D33" s="403"/>
      <c r="E33" s="403"/>
      <c r="F33" s="403"/>
      <c r="G33" s="403"/>
      <c r="H33" s="403"/>
    </row>
    <row r="45" spans="1:8" x14ac:dyDescent="0.2">
      <c r="F45" s="306"/>
      <c r="G45" s="306"/>
    </row>
  </sheetData>
  <sheetProtection selectLockedCells="1" selectUnlockedCells="1"/>
  <mergeCells count="49">
    <mergeCell ref="A31:H31"/>
    <mergeCell ref="A32:H32"/>
    <mergeCell ref="A33:H33"/>
    <mergeCell ref="AJ14:AJ15"/>
    <mergeCell ref="AK14:AK15"/>
    <mergeCell ref="AL14:AL15"/>
    <mergeCell ref="AM14:AM15"/>
    <mergeCell ref="A29:AM29"/>
    <mergeCell ref="A30:AM30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Z2"/>
    <mergeCell ref="A5:AM5"/>
    <mergeCell ref="A6:AM6"/>
    <mergeCell ref="A7:AM7"/>
    <mergeCell ref="A8:AM8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4"/>
  <sheetViews>
    <sheetView zoomScale="60" zoomScaleNormal="60" zoomScaleSheetLayoutView="40" workbookViewId="0"/>
  </sheetViews>
  <sheetFormatPr defaultRowHeight="23.25" x14ac:dyDescent="0.2"/>
  <cols>
    <col min="1" max="1" width="8.5703125" style="304" customWidth="1"/>
    <col min="2" max="2" width="125.28515625" style="304" customWidth="1"/>
    <col min="3" max="6" width="0" style="304" hidden="1" customWidth="1"/>
    <col min="7" max="7" width="29.85546875" style="304" customWidth="1"/>
    <col min="8" max="39" width="0" style="304" hidden="1" customWidth="1"/>
    <col min="40" max="16384" width="9.140625" style="304"/>
  </cols>
  <sheetData>
    <row r="1" spans="1:39" x14ac:dyDescent="0.2">
      <c r="B1" s="306"/>
      <c r="C1" s="306"/>
      <c r="D1" s="306"/>
      <c r="E1" s="306"/>
      <c r="F1" s="307"/>
      <c r="G1" s="307" t="s">
        <v>310</v>
      </c>
      <c r="H1" s="307"/>
      <c r="AM1" s="307" t="s">
        <v>310</v>
      </c>
    </row>
    <row r="2" spans="1:39" hidden="1" x14ac:dyDescent="0.2">
      <c r="B2" s="306"/>
      <c r="C2" s="306"/>
      <c r="D2" s="306"/>
      <c r="E2" s="306"/>
      <c r="F2" s="399" t="s">
        <v>167</v>
      </c>
      <c r="G2" s="399"/>
      <c r="H2" s="399"/>
      <c r="W2" s="400" t="s">
        <v>168</v>
      </c>
      <c r="X2" s="400"/>
      <c r="Y2" s="400"/>
      <c r="Z2" s="400"/>
      <c r="AA2" s="308"/>
      <c r="AB2" s="308"/>
      <c r="AC2" s="308"/>
      <c r="AD2" s="308"/>
    </row>
    <row r="3" spans="1:39" x14ac:dyDescent="0.2">
      <c r="B3" s="306"/>
      <c r="C3" s="306"/>
      <c r="D3" s="306"/>
      <c r="E3" s="306"/>
    </row>
    <row r="4" spans="1:39" x14ac:dyDescent="0.2">
      <c r="B4" s="306"/>
      <c r="C4" s="306"/>
      <c r="D4" s="306"/>
      <c r="E4" s="306"/>
    </row>
    <row r="5" spans="1:39" x14ac:dyDescent="0.2">
      <c r="A5" s="391" t="s">
        <v>1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1"/>
      <c r="AK5" s="391"/>
      <c r="AL5" s="391"/>
      <c r="AM5" s="391"/>
    </row>
    <row r="6" spans="1:39" ht="27.75" hidden="1" customHeight="1" x14ac:dyDescent="0.2">
      <c r="A6" s="391" t="s">
        <v>2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1"/>
      <c r="AJ6" s="391"/>
      <c r="AK6" s="391"/>
      <c r="AL6" s="391"/>
      <c r="AM6" s="391"/>
    </row>
    <row r="7" spans="1:39" s="310" customFormat="1" ht="24" customHeight="1" x14ac:dyDescent="0.2">
      <c r="A7" s="391" t="s">
        <v>3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</row>
    <row r="8" spans="1:39" s="310" customFormat="1" x14ac:dyDescent="0.2">
      <c r="A8" s="391" t="s">
        <v>4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</row>
    <row r="9" spans="1:39" s="310" customFormat="1" x14ac:dyDescent="0.2">
      <c r="A9" s="391" t="s">
        <v>311</v>
      </c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</row>
    <row r="10" spans="1:39" x14ac:dyDescent="0.2">
      <c r="A10" s="311"/>
      <c r="B10" s="311"/>
      <c r="C10" s="311"/>
      <c r="D10" s="311"/>
      <c r="E10" s="311"/>
      <c r="F10" s="311"/>
      <c r="G10" s="311"/>
    </row>
    <row r="11" spans="1:39" hidden="1" x14ac:dyDescent="0.2">
      <c r="A11" s="311"/>
      <c r="B11" s="311"/>
      <c r="C11" s="311"/>
      <c r="D11" s="311"/>
      <c r="E11" s="311"/>
      <c r="F11" s="311"/>
      <c r="G11" s="311"/>
    </row>
    <row r="12" spans="1:39" x14ac:dyDescent="0.2">
      <c r="B12" s="311"/>
      <c r="C12" s="311"/>
      <c r="D12" s="311"/>
      <c r="E12" s="311"/>
    </row>
    <row r="13" spans="1:39" ht="20.25" customHeight="1" x14ac:dyDescent="0.2">
      <c r="B13" s="311"/>
      <c r="C13" s="311"/>
      <c r="D13" s="311"/>
      <c r="E13" s="311"/>
      <c r="F13" s="309"/>
      <c r="G13" s="309"/>
      <c r="H13" s="307"/>
      <c r="I13" s="307"/>
      <c r="J13" s="309"/>
      <c r="K13" s="307"/>
      <c r="L13" s="309"/>
      <c r="M13" s="307"/>
      <c r="N13" s="309"/>
      <c r="O13" s="307"/>
      <c r="P13" s="309"/>
      <c r="Q13" s="307"/>
      <c r="R13" s="309"/>
      <c r="S13" s="307"/>
      <c r="T13" s="309"/>
      <c r="U13" s="307"/>
      <c r="V13" s="309"/>
      <c r="W13" s="307"/>
      <c r="X13" s="309"/>
      <c r="Y13" s="309"/>
      <c r="AG13" s="307"/>
      <c r="AM13" s="307" t="s">
        <v>5</v>
      </c>
    </row>
    <row r="14" spans="1:39" ht="24" customHeight="1" x14ac:dyDescent="0.2">
      <c r="B14" s="395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230" t="s">
        <v>13</v>
      </c>
      <c r="I14" s="385" t="s">
        <v>14</v>
      </c>
      <c r="J14" s="386" t="s">
        <v>17</v>
      </c>
      <c r="K14" s="385" t="s">
        <v>16</v>
      </c>
      <c r="L14" s="386" t="s">
        <v>17</v>
      </c>
      <c r="M14" s="385" t="s">
        <v>18</v>
      </c>
      <c r="N14" s="385" t="s">
        <v>17</v>
      </c>
      <c r="O14" s="386" t="s">
        <v>19</v>
      </c>
      <c r="P14" s="386" t="s">
        <v>17</v>
      </c>
      <c r="Q14" s="386" t="s">
        <v>21</v>
      </c>
      <c r="R14" s="402" t="s">
        <v>17</v>
      </c>
      <c r="S14" s="386" t="s">
        <v>22</v>
      </c>
      <c r="T14" s="402" t="s">
        <v>17</v>
      </c>
      <c r="U14" s="385" t="s">
        <v>23</v>
      </c>
      <c r="V14" s="402" t="s">
        <v>17</v>
      </c>
      <c r="W14" s="385" t="s">
        <v>24</v>
      </c>
      <c r="X14" s="402" t="s">
        <v>25</v>
      </c>
      <c r="Y14" s="402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402" t="s">
        <v>17</v>
      </c>
      <c r="AF14" s="386" t="s">
        <v>29</v>
      </c>
      <c r="AG14" s="402" t="s">
        <v>17</v>
      </c>
      <c r="AH14" s="386" t="s">
        <v>30</v>
      </c>
      <c r="AI14" s="402" t="s">
        <v>17</v>
      </c>
      <c r="AJ14" s="402" t="s">
        <v>28</v>
      </c>
      <c r="AK14" s="395" t="s">
        <v>31</v>
      </c>
      <c r="AL14" s="395" t="s">
        <v>32</v>
      </c>
      <c r="AM14" s="395" t="s">
        <v>33</v>
      </c>
    </row>
    <row r="15" spans="1:39" ht="70.5" customHeight="1" x14ac:dyDescent="0.2">
      <c r="B15" s="395"/>
      <c r="C15" s="385"/>
      <c r="D15" s="385"/>
      <c r="E15" s="385"/>
      <c r="F15" s="385"/>
      <c r="G15" s="385"/>
      <c r="H15" s="169" t="s">
        <v>35</v>
      </c>
      <c r="I15" s="385"/>
      <c r="J15" s="386"/>
      <c r="K15" s="385"/>
      <c r="L15" s="386"/>
      <c r="M15" s="385"/>
      <c r="N15" s="385"/>
      <c r="O15" s="386"/>
      <c r="P15" s="386"/>
      <c r="Q15" s="386"/>
      <c r="R15" s="402"/>
      <c r="S15" s="386"/>
      <c r="T15" s="402"/>
      <c r="U15" s="385"/>
      <c r="V15" s="402"/>
      <c r="W15" s="385"/>
      <c r="X15" s="402"/>
      <c r="Y15" s="402"/>
      <c r="Z15" s="385"/>
      <c r="AA15" s="387"/>
      <c r="AB15" s="385"/>
      <c r="AC15" s="387"/>
      <c r="AD15" s="387"/>
      <c r="AE15" s="402"/>
      <c r="AF15" s="386"/>
      <c r="AG15" s="402"/>
      <c r="AH15" s="386"/>
      <c r="AI15" s="402"/>
      <c r="AJ15" s="402"/>
      <c r="AK15" s="395"/>
      <c r="AL15" s="395"/>
      <c r="AM15" s="395"/>
    </row>
    <row r="16" spans="1:39" s="311" customFormat="1" ht="24.7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4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39" s="310" customFormat="1" ht="35.25" customHeight="1" x14ac:dyDescent="0.2">
      <c r="A17" s="334"/>
      <c r="B17" s="335" t="s">
        <v>161</v>
      </c>
      <c r="C17" s="313">
        <f>SUM(C18+C28)</f>
        <v>196397</v>
      </c>
      <c r="D17" s="313">
        <f t="shared" ref="D17:AM17" si="0">SUM(D18+D28)</f>
        <v>207103</v>
      </c>
      <c r="E17" s="313">
        <f t="shared" si="0"/>
        <v>167340</v>
      </c>
      <c r="F17" s="313">
        <f t="shared" si="0"/>
        <v>83614</v>
      </c>
      <c r="G17" s="313">
        <f>SUM(G18+G28)</f>
        <v>82614</v>
      </c>
      <c r="H17" s="313">
        <f t="shared" si="0"/>
        <v>0</v>
      </c>
      <c r="I17" s="313">
        <f>SUM(I18+I28)</f>
        <v>196397</v>
      </c>
      <c r="J17" s="313">
        <f t="shared" si="0"/>
        <v>0</v>
      </c>
      <c r="K17" s="313">
        <f t="shared" si="0"/>
        <v>196397</v>
      </c>
      <c r="L17" s="313">
        <f t="shared" si="0"/>
        <v>2300</v>
      </c>
      <c r="M17" s="313">
        <f t="shared" si="0"/>
        <v>198697</v>
      </c>
      <c r="N17" s="313">
        <f t="shared" si="0"/>
        <v>0</v>
      </c>
      <c r="O17" s="313">
        <f t="shared" si="0"/>
        <v>198697</v>
      </c>
      <c r="P17" s="313">
        <f t="shared" si="0"/>
        <v>-1850</v>
      </c>
      <c r="Q17" s="313">
        <f t="shared" si="0"/>
        <v>196847</v>
      </c>
      <c r="R17" s="313">
        <f t="shared" si="0"/>
        <v>10427</v>
      </c>
      <c r="S17" s="313">
        <f t="shared" si="0"/>
        <v>207274</v>
      </c>
      <c r="T17" s="313">
        <f>SUM(T18+T28)</f>
        <v>0</v>
      </c>
      <c r="U17" s="313">
        <f t="shared" si="0"/>
        <v>207274</v>
      </c>
      <c r="V17" s="313">
        <f>SUM(V18+V28)</f>
        <v>-570</v>
      </c>
      <c r="W17" s="313">
        <f t="shared" si="0"/>
        <v>206704</v>
      </c>
      <c r="X17" s="313">
        <f t="shared" si="0"/>
        <v>0</v>
      </c>
      <c r="Y17" s="313">
        <f>SUM(Y18+Y28)</f>
        <v>450</v>
      </c>
      <c r="Z17" s="313">
        <f t="shared" si="0"/>
        <v>207154</v>
      </c>
      <c r="AA17" s="313">
        <f>SUM(AA18+AA28)</f>
        <v>0</v>
      </c>
      <c r="AB17" s="313">
        <f t="shared" si="0"/>
        <v>207154</v>
      </c>
      <c r="AC17" s="313">
        <f>SUM(AC18+AC28)</f>
        <v>-51</v>
      </c>
      <c r="AD17" s="313">
        <f>SUM(AD18+AD28)</f>
        <v>207103</v>
      </c>
      <c r="AE17" s="313">
        <f>SUM(AE18+AE28)</f>
        <v>0</v>
      </c>
      <c r="AF17" s="313">
        <f t="shared" si="0"/>
        <v>207103</v>
      </c>
      <c r="AG17" s="313">
        <f>SUM(AG18+AG28)</f>
        <v>0</v>
      </c>
      <c r="AH17" s="313">
        <f>SUM(AH18+AH28)</f>
        <v>207103</v>
      </c>
      <c r="AI17" s="313">
        <f>SUM(AI18+AI28)</f>
        <v>0</v>
      </c>
      <c r="AJ17" s="313">
        <f>SUM(AJ18+AJ28)</f>
        <v>207103</v>
      </c>
      <c r="AK17" s="313">
        <f>SUM(AK18+AK28)</f>
        <v>0</v>
      </c>
      <c r="AL17" s="313">
        <f t="shared" si="0"/>
        <v>0</v>
      </c>
      <c r="AM17" s="313">
        <f t="shared" si="0"/>
        <v>0</v>
      </c>
    </row>
    <row r="18" spans="1:39" s="310" customFormat="1" ht="33" customHeight="1" x14ac:dyDescent="0.35">
      <c r="A18" s="334"/>
      <c r="B18" s="314" t="s">
        <v>37</v>
      </c>
      <c r="C18" s="315">
        <f>SUM(C19+C23+C25+C26+C27)</f>
        <v>51301</v>
      </c>
      <c r="D18" s="315">
        <f t="shared" ref="D18:AM18" si="1">SUM(D19+D23+D25+D26+D27)</f>
        <v>68642</v>
      </c>
      <c r="E18" s="315">
        <f t="shared" si="1"/>
        <v>62686</v>
      </c>
      <c r="F18" s="315">
        <f t="shared" si="1"/>
        <v>61960</v>
      </c>
      <c r="G18" s="315">
        <f t="shared" si="1"/>
        <v>60960</v>
      </c>
      <c r="H18" s="315">
        <f t="shared" si="1"/>
        <v>0</v>
      </c>
      <c r="I18" s="315">
        <f t="shared" si="1"/>
        <v>51301</v>
      </c>
      <c r="J18" s="315">
        <f t="shared" si="1"/>
        <v>0</v>
      </c>
      <c r="K18" s="315">
        <f t="shared" si="1"/>
        <v>51301</v>
      </c>
      <c r="L18" s="315">
        <f t="shared" si="1"/>
        <v>2000</v>
      </c>
      <c r="M18" s="315">
        <f t="shared" si="1"/>
        <v>53301</v>
      </c>
      <c r="N18" s="315">
        <f t="shared" si="1"/>
        <v>0</v>
      </c>
      <c r="O18" s="315">
        <f t="shared" si="1"/>
        <v>53301</v>
      </c>
      <c r="P18" s="315">
        <f t="shared" si="1"/>
        <v>-650</v>
      </c>
      <c r="Q18" s="315">
        <f t="shared" si="1"/>
        <v>52651</v>
      </c>
      <c r="R18" s="315">
        <f t="shared" si="1"/>
        <v>13136</v>
      </c>
      <c r="S18" s="315">
        <f t="shared" si="1"/>
        <v>65787</v>
      </c>
      <c r="T18" s="315">
        <f t="shared" si="1"/>
        <v>0</v>
      </c>
      <c r="U18" s="315">
        <f t="shared" si="1"/>
        <v>65787</v>
      </c>
      <c r="V18" s="315">
        <f t="shared" si="1"/>
        <v>1500</v>
      </c>
      <c r="W18" s="315">
        <f t="shared" si="1"/>
        <v>67287</v>
      </c>
      <c r="X18" s="315">
        <f t="shared" si="1"/>
        <v>0</v>
      </c>
      <c r="Y18" s="315">
        <f t="shared" si="1"/>
        <v>450</v>
      </c>
      <c r="Z18" s="315">
        <f t="shared" si="1"/>
        <v>67737</v>
      </c>
      <c r="AA18" s="315">
        <f t="shared" si="1"/>
        <v>0</v>
      </c>
      <c r="AB18" s="315">
        <f t="shared" si="1"/>
        <v>67737</v>
      </c>
      <c r="AC18" s="315">
        <f t="shared" si="1"/>
        <v>905</v>
      </c>
      <c r="AD18" s="315">
        <f t="shared" si="1"/>
        <v>68642</v>
      </c>
      <c r="AE18" s="315">
        <f t="shared" si="1"/>
        <v>0</v>
      </c>
      <c r="AF18" s="315">
        <f t="shared" si="1"/>
        <v>68642</v>
      </c>
      <c r="AG18" s="315">
        <f t="shared" si="1"/>
        <v>0</v>
      </c>
      <c r="AH18" s="315">
        <f t="shared" si="1"/>
        <v>68642</v>
      </c>
      <c r="AI18" s="315">
        <f t="shared" si="1"/>
        <v>0</v>
      </c>
      <c r="AJ18" s="315">
        <f t="shared" si="1"/>
        <v>68642</v>
      </c>
      <c r="AK18" s="315">
        <f t="shared" si="1"/>
        <v>0</v>
      </c>
      <c r="AL18" s="315">
        <f t="shared" si="1"/>
        <v>0</v>
      </c>
      <c r="AM18" s="315">
        <f t="shared" si="1"/>
        <v>0</v>
      </c>
    </row>
    <row r="19" spans="1:39" s="336" customFormat="1" ht="21.75" customHeight="1" x14ac:dyDescent="0.2">
      <c r="B19" s="316" t="s">
        <v>177</v>
      </c>
      <c r="C19" s="317">
        <f>SUM(C20:C22)</f>
        <v>32871</v>
      </c>
      <c r="D19" s="317">
        <f>SUM(D20:D22)</f>
        <v>50212</v>
      </c>
      <c r="E19" s="317">
        <f>SUM(E20:E22)</f>
        <v>44299</v>
      </c>
      <c r="F19" s="317">
        <f t="shared" ref="F19:U19" si="2">SUM(F20:F22)</f>
        <v>43000</v>
      </c>
      <c r="G19" s="317">
        <f>SUM(G20:G22)</f>
        <v>42500</v>
      </c>
      <c r="H19" s="317">
        <f t="shared" si="2"/>
        <v>0</v>
      </c>
      <c r="I19" s="317">
        <f>SUM(I20:I22)</f>
        <v>32871</v>
      </c>
      <c r="J19" s="317">
        <f t="shared" si="2"/>
        <v>0</v>
      </c>
      <c r="K19" s="317">
        <f t="shared" si="2"/>
        <v>32871</v>
      </c>
      <c r="L19" s="317">
        <f>SUM(L20:L22)</f>
        <v>2000</v>
      </c>
      <c r="M19" s="317">
        <f t="shared" si="2"/>
        <v>34871</v>
      </c>
      <c r="N19" s="317">
        <f>SUM(N20:N22)</f>
        <v>0</v>
      </c>
      <c r="O19" s="317">
        <f t="shared" si="2"/>
        <v>34871</v>
      </c>
      <c r="P19" s="317">
        <f>SUM(P20:P22)</f>
        <v>0</v>
      </c>
      <c r="Q19" s="317">
        <f t="shared" si="2"/>
        <v>34871</v>
      </c>
      <c r="R19" s="317">
        <f>SUM(R20:R22)</f>
        <v>13136</v>
      </c>
      <c r="S19" s="317">
        <f t="shared" si="2"/>
        <v>48007</v>
      </c>
      <c r="T19" s="317">
        <f>SUM(T20:T22)</f>
        <v>0</v>
      </c>
      <c r="U19" s="317">
        <f t="shared" si="2"/>
        <v>48007</v>
      </c>
      <c r="V19" s="317">
        <f>SUM(V20:V22)</f>
        <v>1500</v>
      </c>
      <c r="W19" s="317">
        <f t="shared" ref="W19:W34" si="3">SUM(U19+V19)</f>
        <v>49507</v>
      </c>
      <c r="X19" s="317">
        <f>SUM(X20:X22)</f>
        <v>0</v>
      </c>
      <c r="Y19" s="317">
        <f>SUM(Y20:Y22)</f>
        <v>0</v>
      </c>
      <c r="Z19" s="317">
        <f>SUM(W19+X19+Y19)</f>
        <v>49507</v>
      </c>
      <c r="AA19" s="317">
        <f>SUM(AA20:AA22)</f>
        <v>0</v>
      </c>
      <c r="AB19" s="317">
        <f t="shared" ref="AB19:AB27" si="4">SUM(Z19+AA19)</f>
        <v>49507</v>
      </c>
      <c r="AC19" s="317">
        <f>SUM(AC20:AC22)</f>
        <v>905</v>
      </c>
      <c r="AD19" s="317">
        <f t="shared" ref="AD19:AD27" si="5">SUM(AB19+AC19)</f>
        <v>50412</v>
      </c>
      <c r="AE19" s="317">
        <f t="shared" ref="AE19:AJ19" si="6">SUM(AE20:AE22)</f>
        <v>0</v>
      </c>
      <c r="AF19" s="317">
        <f t="shared" si="6"/>
        <v>50412</v>
      </c>
      <c r="AG19" s="317">
        <f t="shared" si="6"/>
        <v>0</v>
      </c>
      <c r="AH19" s="317">
        <f t="shared" si="6"/>
        <v>50412</v>
      </c>
      <c r="AI19" s="317">
        <f t="shared" si="6"/>
        <v>0</v>
      </c>
      <c r="AJ19" s="317">
        <f t="shared" si="6"/>
        <v>50412</v>
      </c>
      <c r="AK19" s="317">
        <v>0</v>
      </c>
      <c r="AL19" s="317">
        <v>0</v>
      </c>
      <c r="AM19" s="317">
        <v>0</v>
      </c>
    </row>
    <row r="20" spans="1:39" s="336" customFormat="1" ht="25.5" customHeight="1" x14ac:dyDescent="0.2">
      <c r="B20" s="358" t="s">
        <v>312</v>
      </c>
      <c r="C20" s="317">
        <v>2852</v>
      </c>
      <c r="D20" s="347">
        <v>2652</v>
      </c>
      <c r="E20" s="317">
        <v>2636</v>
      </c>
      <c r="F20" s="317">
        <v>3000</v>
      </c>
      <c r="G20" s="317">
        <v>2500</v>
      </c>
      <c r="H20" s="317">
        <v>0</v>
      </c>
      <c r="I20" s="317">
        <v>2852</v>
      </c>
      <c r="J20" s="317">
        <v>0</v>
      </c>
      <c r="K20" s="317">
        <f>SUM(I20+J20)</f>
        <v>2852</v>
      </c>
      <c r="L20" s="317">
        <v>0</v>
      </c>
      <c r="M20" s="317">
        <f t="shared" ref="M20:M27" si="7">SUM(K20+L20)</f>
        <v>2852</v>
      </c>
      <c r="N20" s="317">
        <v>0</v>
      </c>
      <c r="O20" s="317">
        <f>SUM(M20+N20)</f>
        <v>2852</v>
      </c>
      <c r="P20" s="317">
        <v>0</v>
      </c>
      <c r="Q20" s="317">
        <f>SUM(O20+P20)</f>
        <v>2852</v>
      </c>
      <c r="R20" s="317">
        <v>0</v>
      </c>
      <c r="S20" s="317">
        <f t="shared" ref="S20:S27" si="8">SUM(Q20+R20)</f>
        <v>2852</v>
      </c>
      <c r="T20" s="317">
        <v>0</v>
      </c>
      <c r="U20" s="317">
        <f t="shared" ref="U20:U27" si="9">SUM(S20+T20)</f>
        <v>2852</v>
      </c>
      <c r="V20" s="317">
        <v>0</v>
      </c>
      <c r="W20" s="317">
        <f t="shared" si="3"/>
        <v>2852</v>
      </c>
      <c r="X20" s="317">
        <v>0</v>
      </c>
      <c r="Y20" s="317">
        <v>0</v>
      </c>
      <c r="Z20" s="317">
        <f t="shared" ref="Z20:Z35" si="10">SUM(W20+X20+Y20)</f>
        <v>2852</v>
      </c>
      <c r="AA20" s="317">
        <v>0</v>
      </c>
      <c r="AB20" s="317">
        <f t="shared" si="4"/>
        <v>2852</v>
      </c>
      <c r="AC20" s="317">
        <v>0</v>
      </c>
      <c r="AD20" s="317">
        <f t="shared" si="5"/>
        <v>2852</v>
      </c>
      <c r="AE20" s="317">
        <v>0</v>
      </c>
      <c r="AF20" s="317">
        <f>SUM(AD20+AE20)</f>
        <v>2852</v>
      </c>
      <c r="AG20" s="317">
        <v>0</v>
      </c>
      <c r="AH20" s="317">
        <f t="shared" ref="AH20:AJ27" si="11">SUM(AF20+AG20)</f>
        <v>2852</v>
      </c>
      <c r="AI20" s="317">
        <v>0</v>
      </c>
      <c r="AJ20" s="317">
        <f t="shared" si="11"/>
        <v>2852</v>
      </c>
      <c r="AK20" s="317">
        <v>0</v>
      </c>
      <c r="AL20" s="317">
        <v>0</v>
      </c>
      <c r="AM20" s="317">
        <v>0</v>
      </c>
    </row>
    <row r="21" spans="1:39" s="336" customFormat="1" ht="26.25" customHeight="1" x14ac:dyDescent="0.2">
      <c r="B21" s="358" t="s">
        <v>313</v>
      </c>
      <c r="C21" s="317">
        <v>30019</v>
      </c>
      <c r="D21" s="347">
        <v>47560</v>
      </c>
      <c r="E21" s="317">
        <v>41663</v>
      </c>
      <c r="F21" s="317">
        <v>40000</v>
      </c>
      <c r="G21" s="317">
        <v>40000</v>
      </c>
      <c r="H21" s="317">
        <v>0</v>
      </c>
      <c r="I21" s="317">
        <v>30019</v>
      </c>
      <c r="J21" s="317">
        <v>0</v>
      </c>
      <c r="K21" s="317">
        <f t="shared" ref="K21:K35" si="12">SUM(I21+J21)</f>
        <v>30019</v>
      </c>
      <c r="L21" s="317">
        <v>2000</v>
      </c>
      <c r="M21" s="317">
        <f t="shared" si="7"/>
        <v>32019</v>
      </c>
      <c r="N21" s="317">
        <v>0</v>
      </c>
      <c r="O21" s="317">
        <f t="shared" ref="O21:O35" si="13">SUM(M21+N21)</f>
        <v>32019</v>
      </c>
      <c r="P21" s="317">
        <v>0</v>
      </c>
      <c r="Q21" s="317">
        <f>SUM(O21+P21)</f>
        <v>32019</v>
      </c>
      <c r="R21" s="317">
        <v>13136</v>
      </c>
      <c r="S21" s="317">
        <f t="shared" si="8"/>
        <v>45155</v>
      </c>
      <c r="T21" s="317">
        <v>0</v>
      </c>
      <c r="U21" s="317">
        <f t="shared" si="9"/>
        <v>45155</v>
      </c>
      <c r="V21" s="317">
        <v>1500</v>
      </c>
      <c r="W21" s="317">
        <f t="shared" si="3"/>
        <v>46655</v>
      </c>
      <c r="X21" s="317">
        <v>0</v>
      </c>
      <c r="Y21" s="317">
        <v>0</v>
      </c>
      <c r="Z21" s="317">
        <f t="shared" si="10"/>
        <v>46655</v>
      </c>
      <c r="AA21" s="317">
        <v>0</v>
      </c>
      <c r="AB21" s="317">
        <f t="shared" si="4"/>
        <v>46655</v>
      </c>
      <c r="AC21" s="317">
        <v>905</v>
      </c>
      <c r="AD21" s="317">
        <f t="shared" si="5"/>
        <v>47560</v>
      </c>
      <c r="AE21" s="317">
        <v>0</v>
      </c>
      <c r="AF21" s="317">
        <f t="shared" ref="AF21:AF35" si="14">SUM(AD21+AE21)</f>
        <v>47560</v>
      </c>
      <c r="AG21" s="317">
        <v>0</v>
      </c>
      <c r="AH21" s="317">
        <f t="shared" si="11"/>
        <v>47560</v>
      </c>
      <c r="AI21" s="317">
        <v>0</v>
      </c>
      <c r="AJ21" s="317">
        <f t="shared" si="11"/>
        <v>47560</v>
      </c>
      <c r="AK21" s="317">
        <v>0</v>
      </c>
      <c r="AL21" s="317">
        <v>0</v>
      </c>
      <c r="AM21" s="317">
        <v>0</v>
      </c>
    </row>
    <row r="22" spans="1:39" s="336" customFormat="1" ht="12.75" hidden="1" customHeight="1" x14ac:dyDescent="0.2">
      <c r="B22" s="358" t="s">
        <v>314</v>
      </c>
      <c r="C22" s="317">
        <v>0</v>
      </c>
      <c r="D22" s="347">
        <v>0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0</v>
      </c>
      <c r="K22" s="317">
        <f t="shared" si="12"/>
        <v>0</v>
      </c>
      <c r="L22" s="317">
        <v>0</v>
      </c>
      <c r="M22" s="317">
        <f t="shared" si="7"/>
        <v>0</v>
      </c>
      <c r="N22" s="317">
        <v>0</v>
      </c>
      <c r="O22" s="317">
        <f t="shared" si="13"/>
        <v>0</v>
      </c>
      <c r="P22" s="317">
        <v>0</v>
      </c>
      <c r="Q22" s="317">
        <f>SUM(O22+P22)</f>
        <v>0</v>
      </c>
      <c r="R22" s="317">
        <v>0</v>
      </c>
      <c r="S22" s="317">
        <f t="shared" si="8"/>
        <v>0</v>
      </c>
      <c r="T22" s="317">
        <v>0</v>
      </c>
      <c r="U22" s="317">
        <f t="shared" si="9"/>
        <v>0</v>
      </c>
      <c r="V22" s="317">
        <v>0</v>
      </c>
      <c r="W22" s="317">
        <f t="shared" si="3"/>
        <v>0</v>
      </c>
      <c r="X22" s="317">
        <v>0</v>
      </c>
      <c r="Y22" s="317">
        <v>0</v>
      </c>
      <c r="Z22" s="317">
        <f t="shared" si="10"/>
        <v>0</v>
      </c>
      <c r="AA22" s="317">
        <v>0</v>
      </c>
      <c r="AB22" s="317">
        <f t="shared" si="4"/>
        <v>0</v>
      </c>
      <c r="AC22" s="317">
        <v>0</v>
      </c>
      <c r="AD22" s="317">
        <f t="shared" si="5"/>
        <v>0</v>
      </c>
      <c r="AE22" s="317">
        <v>0</v>
      </c>
      <c r="AF22" s="317">
        <f t="shared" si="14"/>
        <v>0</v>
      </c>
      <c r="AG22" s="317">
        <v>0</v>
      </c>
      <c r="AH22" s="317">
        <f t="shared" si="11"/>
        <v>0</v>
      </c>
      <c r="AI22" s="317">
        <v>0</v>
      </c>
      <c r="AJ22" s="317">
        <f t="shared" si="11"/>
        <v>0</v>
      </c>
      <c r="AK22" s="317">
        <f>SUM(AG22*2.3/100+AG22)</f>
        <v>0</v>
      </c>
      <c r="AL22" s="317">
        <f>SUM(AH22*2.3/100+AH22)</f>
        <v>0</v>
      </c>
      <c r="AM22" s="317">
        <f>SUM(AL22*2.3/100+AL22)</f>
        <v>0</v>
      </c>
    </row>
    <row r="23" spans="1:39" ht="26.25" customHeight="1" x14ac:dyDescent="0.2">
      <c r="B23" s="294" t="s">
        <v>315</v>
      </c>
      <c r="C23" s="317">
        <f t="shared" ref="C23:H23" si="15">SUM(C24)</f>
        <v>14374</v>
      </c>
      <c r="D23" s="317">
        <f t="shared" si="15"/>
        <v>14374</v>
      </c>
      <c r="E23" s="317">
        <f t="shared" si="15"/>
        <v>14371</v>
      </c>
      <c r="F23" s="317">
        <f t="shared" si="15"/>
        <v>14904</v>
      </c>
      <c r="G23" s="317">
        <f t="shared" si="15"/>
        <v>14404</v>
      </c>
      <c r="H23" s="317">
        <f t="shared" si="15"/>
        <v>0</v>
      </c>
      <c r="I23" s="317">
        <v>14374</v>
      </c>
      <c r="J23" s="317">
        <f>SUM(J24)</f>
        <v>0</v>
      </c>
      <c r="K23" s="317">
        <f t="shared" si="12"/>
        <v>14374</v>
      </c>
      <c r="L23" s="317">
        <f>SUM(L24)</f>
        <v>0</v>
      </c>
      <c r="M23" s="317">
        <f t="shared" si="7"/>
        <v>14374</v>
      </c>
      <c r="N23" s="317">
        <f>SUM(N24)</f>
        <v>0</v>
      </c>
      <c r="O23" s="317">
        <f t="shared" si="13"/>
        <v>14374</v>
      </c>
      <c r="P23" s="317">
        <v>-650</v>
      </c>
      <c r="Q23" s="317">
        <f>SUM(O23+P23)</f>
        <v>13724</v>
      </c>
      <c r="R23" s="317">
        <f>SUM(R24)</f>
        <v>0</v>
      </c>
      <c r="S23" s="317">
        <f t="shared" si="8"/>
        <v>13724</v>
      </c>
      <c r="T23" s="317">
        <f>SUM(T24)</f>
        <v>0</v>
      </c>
      <c r="U23" s="317">
        <f t="shared" si="9"/>
        <v>13724</v>
      </c>
      <c r="V23" s="317">
        <f>SUM(V24)</f>
        <v>0</v>
      </c>
      <c r="W23" s="317">
        <f t="shared" si="3"/>
        <v>13724</v>
      </c>
      <c r="X23" s="317">
        <f>SUM(X24)</f>
        <v>0</v>
      </c>
      <c r="Y23" s="317">
        <v>450</v>
      </c>
      <c r="Z23" s="317">
        <f t="shared" si="10"/>
        <v>14174</v>
      </c>
      <c r="AA23" s="317">
        <f>SUM(AA24)</f>
        <v>0</v>
      </c>
      <c r="AB23" s="317">
        <f t="shared" si="4"/>
        <v>14174</v>
      </c>
      <c r="AC23" s="317">
        <f>SUM(AC24)</f>
        <v>0</v>
      </c>
      <c r="AD23" s="317">
        <f t="shared" si="5"/>
        <v>14174</v>
      </c>
      <c r="AE23" s="317">
        <f>SUM(AE24)</f>
        <v>0</v>
      </c>
      <c r="AF23" s="317">
        <f t="shared" si="14"/>
        <v>14174</v>
      </c>
      <c r="AG23" s="317">
        <f>SUM(AG24)</f>
        <v>0</v>
      </c>
      <c r="AH23" s="317">
        <f t="shared" si="11"/>
        <v>14174</v>
      </c>
      <c r="AI23" s="317">
        <f>SUM(AI24)</f>
        <v>0</v>
      </c>
      <c r="AJ23" s="317">
        <f t="shared" si="11"/>
        <v>14174</v>
      </c>
      <c r="AK23" s="317">
        <v>0</v>
      </c>
      <c r="AL23" s="317">
        <v>0</v>
      </c>
      <c r="AM23" s="317">
        <v>0</v>
      </c>
    </row>
    <row r="24" spans="1:39" ht="24" customHeight="1" x14ac:dyDescent="0.2">
      <c r="B24" s="322" t="s">
        <v>316</v>
      </c>
      <c r="C24" s="317">
        <v>14374</v>
      </c>
      <c r="D24" s="317">
        <v>14374</v>
      </c>
      <c r="E24" s="317">
        <v>14371</v>
      </c>
      <c r="F24" s="317">
        <v>14904</v>
      </c>
      <c r="G24" s="317">
        <v>14404</v>
      </c>
      <c r="H24" s="317">
        <v>0</v>
      </c>
      <c r="I24" s="317">
        <v>0</v>
      </c>
      <c r="J24" s="317">
        <v>0</v>
      </c>
      <c r="K24" s="317">
        <f t="shared" si="12"/>
        <v>0</v>
      </c>
      <c r="L24" s="317">
        <v>0</v>
      </c>
      <c r="M24" s="317">
        <f t="shared" si="7"/>
        <v>0</v>
      </c>
      <c r="N24" s="317">
        <v>0</v>
      </c>
      <c r="O24" s="317">
        <f t="shared" si="13"/>
        <v>0</v>
      </c>
      <c r="P24" s="317"/>
      <c r="Q24" s="317">
        <f>SUM(O24+P24)</f>
        <v>0</v>
      </c>
      <c r="R24" s="317">
        <v>0</v>
      </c>
      <c r="S24" s="317">
        <f t="shared" si="8"/>
        <v>0</v>
      </c>
      <c r="T24" s="317">
        <v>0</v>
      </c>
      <c r="U24" s="317">
        <f t="shared" si="9"/>
        <v>0</v>
      </c>
      <c r="V24" s="317">
        <v>0</v>
      </c>
      <c r="W24" s="317">
        <f t="shared" si="3"/>
        <v>0</v>
      </c>
      <c r="X24" s="317">
        <v>0</v>
      </c>
      <c r="Y24" s="317">
        <v>0</v>
      </c>
      <c r="Z24" s="317">
        <f t="shared" si="10"/>
        <v>0</v>
      </c>
      <c r="AA24" s="317">
        <v>0</v>
      </c>
      <c r="AB24" s="317">
        <f t="shared" si="4"/>
        <v>0</v>
      </c>
      <c r="AC24" s="317">
        <v>0</v>
      </c>
      <c r="AD24" s="317">
        <f t="shared" si="5"/>
        <v>0</v>
      </c>
      <c r="AE24" s="317">
        <v>0</v>
      </c>
      <c r="AF24" s="317">
        <f t="shared" si="14"/>
        <v>0</v>
      </c>
      <c r="AG24" s="317">
        <v>0</v>
      </c>
      <c r="AH24" s="317">
        <f t="shared" si="11"/>
        <v>0</v>
      </c>
      <c r="AI24" s="317">
        <v>0</v>
      </c>
      <c r="AJ24" s="317">
        <f t="shared" si="11"/>
        <v>0</v>
      </c>
      <c r="AK24" s="317">
        <v>0</v>
      </c>
      <c r="AL24" s="317">
        <v>0</v>
      </c>
      <c r="AM24" s="317">
        <v>0</v>
      </c>
    </row>
    <row r="25" spans="1:39" ht="24" hidden="1" customHeight="1" x14ac:dyDescent="0.2">
      <c r="B25" s="316" t="s">
        <v>317</v>
      </c>
      <c r="C25" s="317">
        <v>0</v>
      </c>
      <c r="D25" s="317">
        <v>0</v>
      </c>
      <c r="E25" s="317">
        <v>0</v>
      </c>
      <c r="F25" s="317">
        <v>0</v>
      </c>
      <c r="G25" s="317"/>
      <c r="H25" s="317"/>
      <c r="I25" s="317"/>
      <c r="J25" s="317"/>
      <c r="K25" s="317"/>
      <c r="L25" s="317"/>
      <c r="M25" s="317">
        <f t="shared" si="7"/>
        <v>0</v>
      </c>
      <c r="N25" s="317"/>
      <c r="O25" s="317"/>
      <c r="P25" s="317"/>
      <c r="Q25" s="317"/>
      <c r="R25" s="317"/>
      <c r="S25" s="317">
        <f t="shared" si="8"/>
        <v>0</v>
      </c>
      <c r="T25" s="317"/>
      <c r="U25" s="317">
        <f t="shared" si="9"/>
        <v>0</v>
      </c>
      <c r="V25" s="317"/>
      <c r="W25" s="317">
        <f t="shared" si="3"/>
        <v>0</v>
      </c>
      <c r="X25" s="317"/>
      <c r="Y25" s="317"/>
      <c r="Z25" s="317"/>
      <c r="AA25" s="317"/>
      <c r="AB25" s="317">
        <f t="shared" si="4"/>
        <v>0</v>
      </c>
      <c r="AC25" s="317"/>
      <c r="AD25" s="317">
        <f t="shared" si="5"/>
        <v>0</v>
      </c>
      <c r="AE25" s="317"/>
      <c r="AF25" s="317">
        <f>SUM(AD25+AE25)</f>
        <v>0</v>
      </c>
      <c r="AG25" s="317">
        <v>0</v>
      </c>
      <c r="AH25" s="317">
        <f t="shared" si="11"/>
        <v>0</v>
      </c>
      <c r="AI25" s="317">
        <v>0</v>
      </c>
      <c r="AJ25" s="317">
        <f t="shared" si="11"/>
        <v>0</v>
      </c>
      <c r="AK25" s="317">
        <v>0</v>
      </c>
      <c r="AL25" s="317">
        <v>0</v>
      </c>
      <c r="AM25" s="317">
        <v>0</v>
      </c>
    </row>
    <row r="26" spans="1:39" ht="24" customHeight="1" x14ac:dyDescent="0.2">
      <c r="B26" s="294" t="s">
        <v>318</v>
      </c>
      <c r="C26" s="317">
        <v>4056</v>
      </c>
      <c r="D26" s="347">
        <v>4056</v>
      </c>
      <c r="E26" s="317">
        <v>4056</v>
      </c>
      <c r="F26" s="317">
        <v>4056</v>
      </c>
      <c r="G26" s="317">
        <v>4056</v>
      </c>
      <c r="H26" s="317">
        <v>0</v>
      </c>
      <c r="I26" s="317">
        <v>4056</v>
      </c>
      <c r="J26" s="317">
        <v>0</v>
      </c>
      <c r="K26" s="317">
        <f t="shared" si="12"/>
        <v>4056</v>
      </c>
      <c r="L26" s="317">
        <v>0</v>
      </c>
      <c r="M26" s="317">
        <f t="shared" si="7"/>
        <v>4056</v>
      </c>
      <c r="N26" s="317">
        <v>0</v>
      </c>
      <c r="O26" s="317">
        <f t="shared" si="13"/>
        <v>4056</v>
      </c>
      <c r="P26" s="317">
        <v>0</v>
      </c>
      <c r="Q26" s="317">
        <f>SUM(O26+P26)</f>
        <v>4056</v>
      </c>
      <c r="R26" s="317">
        <v>0</v>
      </c>
      <c r="S26" s="317">
        <f t="shared" si="8"/>
        <v>4056</v>
      </c>
      <c r="T26" s="317">
        <v>0</v>
      </c>
      <c r="U26" s="317">
        <f t="shared" si="9"/>
        <v>4056</v>
      </c>
      <c r="V26" s="317">
        <v>0</v>
      </c>
      <c r="W26" s="317">
        <f t="shared" si="3"/>
        <v>4056</v>
      </c>
      <c r="X26" s="317">
        <v>0</v>
      </c>
      <c r="Y26" s="317">
        <v>0</v>
      </c>
      <c r="Z26" s="317">
        <f t="shared" si="10"/>
        <v>4056</v>
      </c>
      <c r="AA26" s="317">
        <v>0</v>
      </c>
      <c r="AB26" s="317">
        <f t="shared" si="4"/>
        <v>4056</v>
      </c>
      <c r="AC26" s="317">
        <v>0</v>
      </c>
      <c r="AD26" s="317">
        <f t="shared" si="5"/>
        <v>4056</v>
      </c>
      <c r="AE26" s="317">
        <v>0</v>
      </c>
      <c r="AF26" s="317">
        <f t="shared" si="14"/>
        <v>4056</v>
      </c>
      <c r="AG26" s="317">
        <v>0</v>
      </c>
      <c r="AH26" s="317">
        <f t="shared" si="11"/>
        <v>4056</v>
      </c>
      <c r="AI26" s="317">
        <v>0</v>
      </c>
      <c r="AJ26" s="317">
        <f t="shared" si="11"/>
        <v>4056</v>
      </c>
      <c r="AK26" s="317">
        <v>0</v>
      </c>
      <c r="AL26" s="317">
        <v>0</v>
      </c>
      <c r="AM26" s="317">
        <v>0</v>
      </c>
    </row>
    <row r="27" spans="1:39" ht="20.25" customHeight="1" x14ac:dyDescent="0.2">
      <c r="B27" s="294" t="s">
        <v>96</v>
      </c>
      <c r="C27" s="317">
        <v>0</v>
      </c>
      <c r="D27" s="347">
        <v>0</v>
      </c>
      <c r="E27" s="317">
        <v>-40</v>
      </c>
      <c r="F27" s="317">
        <v>0</v>
      </c>
      <c r="G27" s="317">
        <v>0</v>
      </c>
      <c r="H27" s="317">
        <v>0</v>
      </c>
      <c r="I27" s="317">
        <v>0</v>
      </c>
      <c r="J27" s="317">
        <v>0</v>
      </c>
      <c r="K27" s="317">
        <f t="shared" si="12"/>
        <v>0</v>
      </c>
      <c r="L27" s="317">
        <v>0</v>
      </c>
      <c r="M27" s="317">
        <f t="shared" si="7"/>
        <v>0</v>
      </c>
      <c r="N27" s="317">
        <v>0</v>
      </c>
      <c r="O27" s="317">
        <f t="shared" si="13"/>
        <v>0</v>
      </c>
      <c r="P27" s="317">
        <v>0</v>
      </c>
      <c r="Q27" s="317">
        <f>SUM(O27+P27)</f>
        <v>0</v>
      </c>
      <c r="R27" s="317">
        <v>0</v>
      </c>
      <c r="S27" s="317">
        <f t="shared" si="8"/>
        <v>0</v>
      </c>
      <c r="T27" s="317">
        <v>0</v>
      </c>
      <c r="U27" s="317">
        <f t="shared" si="9"/>
        <v>0</v>
      </c>
      <c r="V27" s="317">
        <v>0</v>
      </c>
      <c r="W27" s="317">
        <f t="shared" si="3"/>
        <v>0</v>
      </c>
      <c r="X27" s="317">
        <v>0</v>
      </c>
      <c r="Y27" s="317">
        <v>0</v>
      </c>
      <c r="Z27" s="317">
        <f t="shared" si="10"/>
        <v>0</v>
      </c>
      <c r="AA27" s="317">
        <v>0</v>
      </c>
      <c r="AB27" s="317">
        <f t="shared" si="4"/>
        <v>0</v>
      </c>
      <c r="AC27" s="317">
        <v>0</v>
      </c>
      <c r="AD27" s="317">
        <f t="shared" si="5"/>
        <v>0</v>
      </c>
      <c r="AE27" s="317">
        <v>0</v>
      </c>
      <c r="AF27" s="317">
        <f t="shared" si="14"/>
        <v>0</v>
      </c>
      <c r="AG27" s="317">
        <v>0</v>
      </c>
      <c r="AH27" s="317">
        <f t="shared" si="11"/>
        <v>0</v>
      </c>
      <c r="AI27" s="317">
        <v>0</v>
      </c>
      <c r="AJ27" s="317">
        <f t="shared" si="11"/>
        <v>0</v>
      </c>
      <c r="AK27" s="317">
        <v>0</v>
      </c>
      <c r="AL27" s="317">
        <v>0</v>
      </c>
      <c r="AM27" s="317">
        <v>0</v>
      </c>
    </row>
    <row r="28" spans="1:39" ht="30.75" customHeight="1" x14ac:dyDescent="0.35">
      <c r="B28" s="320" t="s">
        <v>105</v>
      </c>
      <c r="C28" s="321">
        <f>SUM(C29+C31+C33+C36+C32)</f>
        <v>145096</v>
      </c>
      <c r="D28" s="321">
        <f t="shared" ref="D28:AM28" si="16">SUM(D29+D31+D33+D36+D32)</f>
        <v>138461</v>
      </c>
      <c r="E28" s="321">
        <f t="shared" si="16"/>
        <v>104654</v>
      </c>
      <c r="F28" s="321">
        <f t="shared" si="16"/>
        <v>21654</v>
      </c>
      <c r="G28" s="321">
        <f t="shared" si="16"/>
        <v>21654</v>
      </c>
      <c r="H28" s="321">
        <f t="shared" si="16"/>
        <v>0</v>
      </c>
      <c r="I28" s="321">
        <f t="shared" si="16"/>
        <v>145096</v>
      </c>
      <c r="J28" s="321">
        <f t="shared" si="16"/>
        <v>0</v>
      </c>
      <c r="K28" s="321">
        <f t="shared" si="16"/>
        <v>145096</v>
      </c>
      <c r="L28" s="321">
        <f t="shared" si="16"/>
        <v>300</v>
      </c>
      <c r="M28" s="321">
        <f t="shared" si="16"/>
        <v>145396</v>
      </c>
      <c r="N28" s="321">
        <f t="shared" si="16"/>
        <v>0</v>
      </c>
      <c r="O28" s="321">
        <f t="shared" si="16"/>
        <v>145396</v>
      </c>
      <c r="P28" s="321">
        <f t="shared" si="16"/>
        <v>-1200</v>
      </c>
      <c r="Q28" s="321">
        <f t="shared" si="16"/>
        <v>144196</v>
      </c>
      <c r="R28" s="321">
        <f t="shared" si="16"/>
        <v>-2709</v>
      </c>
      <c r="S28" s="321">
        <f t="shared" si="16"/>
        <v>141487</v>
      </c>
      <c r="T28" s="321">
        <f t="shared" si="16"/>
        <v>0</v>
      </c>
      <c r="U28" s="321">
        <f t="shared" si="16"/>
        <v>141487</v>
      </c>
      <c r="V28" s="321">
        <f t="shared" si="16"/>
        <v>-2070</v>
      </c>
      <c r="W28" s="321">
        <f t="shared" si="16"/>
        <v>139417</v>
      </c>
      <c r="X28" s="321">
        <f t="shared" si="16"/>
        <v>0</v>
      </c>
      <c r="Y28" s="321">
        <f t="shared" si="16"/>
        <v>0</v>
      </c>
      <c r="Z28" s="321">
        <f t="shared" si="16"/>
        <v>139417</v>
      </c>
      <c r="AA28" s="321">
        <f t="shared" si="16"/>
        <v>0</v>
      </c>
      <c r="AB28" s="321">
        <f t="shared" si="16"/>
        <v>139417</v>
      </c>
      <c r="AC28" s="321">
        <f t="shared" si="16"/>
        <v>-956</v>
      </c>
      <c r="AD28" s="321">
        <f t="shared" si="16"/>
        <v>138461</v>
      </c>
      <c r="AE28" s="321">
        <f t="shared" si="16"/>
        <v>0</v>
      </c>
      <c r="AF28" s="321">
        <f t="shared" si="16"/>
        <v>138461</v>
      </c>
      <c r="AG28" s="321">
        <f t="shared" si="16"/>
        <v>0</v>
      </c>
      <c r="AH28" s="321">
        <f t="shared" si="16"/>
        <v>138461</v>
      </c>
      <c r="AI28" s="321">
        <f t="shared" si="16"/>
        <v>0</v>
      </c>
      <c r="AJ28" s="321">
        <f t="shared" si="16"/>
        <v>138461</v>
      </c>
      <c r="AK28" s="321">
        <f t="shared" si="16"/>
        <v>0</v>
      </c>
      <c r="AL28" s="321">
        <f t="shared" si="16"/>
        <v>0</v>
      </c>
      <c r="AM28" s="321">
        <f t="shared" si="16"/>
        <v>0</v>
      </c>
    </row>
    <row r="29" spans="1:39" ht="24" customHeight="1" x14ac:dyDescent="0.2">
      <c r="B29" s="316" t="s">
        <v>92</v>
      </c>
      <c r="C29" s="317">
        <v>3850</v>
      </c>
      <c r="D29" s="317">
        <v>3900</v>
      </c>
      <c r="E29" s="317">
        <v>3849</v>
      </c>
      <c r="F29" s="317">
        <v>1620</v>
      </c>
      <c r="G29" s="317">
        <v>1620</v>
      </c>
      <c r="H29" s="317">
        <v>0</v>
      </c>
      <c r="I29" s="317">
        <v>3850</v>
      </c>
      <c r="J29" s="317">
        <v>0</v>
      </c>
      <c r="K29" s="317">
        <f t="shared" si="12"/>
        <v>3850</v>
      </c>
      <c r="L29" s="317">
        <v>0</v>
      </c>
      <c r="M29" s="317">
        <f>SUM(K29+L29)</f>
        <v>3850</v>
      </c>
      <c r="N29" s="317">
        <v>0</v>
      </c>
      <c r="O29" s="317">
        <f t="shared" si="13"/>
        <v>3850</v>
      </c>
      <c r="P29" s="317">
        <v>0</v>
      </c>
      <c r="Q29" s="317">
        <f>SUM(O29+P29)</f>
        <v>3850</v>
      </c>
      <c r="R29" s="317">
        <v>0</v>
      </c>
      <c r="S29" s="317">
        <f>SUM(Q29+R29)</f>
        <v>3850</v>
      </c>
      <c r="T29" s="317">
        <v>0</v>
      </c>
      <c r="U29" s="317">
        <f>SUM(S29+T29)</f>
        <v>3850</v>
      </c>
      <c r="V29" s="317">
        <v>50</v>
      </c>
      <c r="W29" s="317">
        <f t="shared" si="3"/>
        <v>3900</v>
      </c>
      <c r="X29" s="317">
        <v>0</v>
      </c>
      <c r="Y29" s="317">
        <v>0</v>
      </c>
      <c r="Z29" s="317">
        <f t="shared" si="10"/>
        <v>3900</v>
      </c>
      <c r="AA29" s="317">
        <v>0</v>
      </c>
      <c r="AB29" s="317">
        <f>SUM(Z29+AA29)</f>
        <v>3900</v>
      </c>
      <c r="AC29" s="317">
        <v>0</v>
      </c>
      <c r="AD29" s="317">
        <f t="shared" ref="AD29:AD35" si="17">SUM(AB29+AC29)</f>
        <v>3900</v>
      </c>
      <c r="AE29" s="317">
        <v>0</v>
      </c>
      <c r="AF29" s="317">
        <f t="shared" si="14"/>
        <v>3900</v>
      </c>
      <c r="AG29" s="317">
        <f>SUM(AG30)</f>
        <v>0</v>
      </c>
      <c r="AH29" s="317">
        <f t="shared" ref="AH29:AJ35" si="18">SUM(AF29+AG29)</f>
        <v>3900</v>
      </c>
      <c r="AI29" s="317">
        <f>SUM(AI30)</f>
        <v>0</v>
      </c>
      <c r="AJ29" s="317">
        <f t="shared" si="18"/>
        <v>3900</v>
      </c>
      <c r="AK29" s="317">
        <v>0</v>
      </c>
      <c r="AL29" s="317">
        <v>0</v>
      </c>
      <c r="AM29" s="317">
        <v>0</v>
      </c>
    </row>
    <row r="30" spans="1:39" ht="24" hidden="1" customHeight="1" x14ac:dyDescent="0.2">
      <c r="B30" s="316" t="s">
        <v>317</v>
      </c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>
        <v>0</v>
      </c>
      <c r="AC30" s="317"/>
      <c r="AD30" s="317">
        <f t="shared" si="17"/>
        <v>0</v>
      </c>
      <c r="AE30" s="317"/>
      <c r="AF30" s="317">
        <f t="shared" si="14"/>
        <v>0</v>
      </c>
      <c r="AG30" s="317">
        <v>0</v>
      </c>
      <c r="AH30" s="317">
        <f t="shared" si="18"/>
        <v>0</v>
      </c>
      <c r="AI30" s="317">
        <v>0</v>
      </c>
      <c r="AJ30" s="317">
        <f t="shared" si="18"/>
        <v>0</v>
      </c>
      <c r="AK30" s="317">
        <v>0</v>
      </c>
      <c r="AL30" s="317">
        <v>0</v>
      </c>
      <c r="AM30" s="317">
        <v>0</v>
      </c>
    </row>
    <row r="31" spans="1:39" ht="24" customHeight="1" x14ac:dyDescent="0.2">
      <c r="B31" s="322" t="s">
        <v>106</v>
      </c>
      <c r="C31" s="317">
        <v>127440</v>
      </c>
      <c r="D31" s="317">
        <v>123040</v>
      </c>
      <c r="E31" s="317">
        <v>90530</v>
      </c>
      <c r="F31" s="317">
        <v>7096</v>
      </c>
      <c r="G31" s="317">
        <v>7096</v>
      </c>
      <c r="H31" s="317">
        <v>0</v>
      </c>
      <c r="I31" s="317">
        <v>127440</v>
      </c>
      <c r="J31" s="317">
        <v>0</v>
      </c>
      <c r="K31" s="317">
        <f t="shared" si="12"/>
        <v>127440</v>
      </c>
      <c r="L31" s="317">
        <v>0</v>
      </c>
      <c r="M31" s="317">
        <f>SUM(K31+L31)</f>
        <v>127440</v>
      </c>
      <c r="N31" s="317">
        <v>0</v>
      </c>
      <c r="O31" s="317">
        <f t="shared" si="13"/>
        <v>127440</v>
      </c>
      <c r="P31" s="317">
        <v>-4400</v>
      </c>
      <c r="Q31" s="317">
        <f>SUM(O31+P31)</f>
        <v>123040</v>
      </c>
      <c r="R31" s="317">
        <v>0</v>
      </c>
      <c r="S31" s="317">
        <f>SUM(Q31+R31)</f>
        <v>123040</v>
      </c>
      <c r="T31" s="317">
        <v>0</v>
      </c>
      <c r="U31" s="317">
        <f>SUM(S31+T31)</f>
        <v>123040</v>
      </c>
      <c r="V31" s="317">
        <v>0</v>
      </c>
      <c r="W31" s="317">
        <f t="shared" si="3"/>
        <v>123040</v>
      </c>
      <c r="X31" s="317">
        <v>0</v>
      </c>
      <c r="Y31" s="317">
        <v>0</v>
      </c>
      <c r="Z31" s="317">
        <f t="shared" si="10"/>
        <v>123040</v>
      </c>
      <c r="AA31" s="317">
        <v>0</v>
      </c>
      <c r="AB31" s="317">
        <f>SUM(Z31+AA31)</f>
        <v>123040</v>
      </c>
      <c r="AC31" s="317">
        <v>0</v>
      </c>
      <c r="AD31" s="317">
        <f t="shared" si="17"/>
        <v>123040</v>
      </c>
      <c r="AE31" s="317">
        <v>0</v>
      </c>
      <c r="AF31" s="317">
        <f t="shared" si="14"/>
        <v>123040</v>
      </c>
      <c r="AG31" s="317">
        <v>0</v>
      </c>
      <c r="AH31" s="317">
        <f t="shared" si="18"/>
        <v>123040</v>
      </c>
      <c r="AI31" s="317">
        <v>0</v>
      </c>
      <c r="AJ31" s="317">
        <f t="shared" si="18"/>
        <v>123040</v>
      </c>
      <c r="AK31" s="317">
        <v>0</v>
      </c>
      <c r="AL31" s="317">
        <v>0</v>
      </c>
      <c r="AM31" s="317">
        <v>0</v>
      </c>
    </row>
    <row r="32" spans="1:39" ht="24" customHeight="1" x14ac:dyDescent="0.2">
      <c r="B32" s="183" t="s">
        <v>107</v>
      </c>
      <c r="C32" s="317">
        <v>0</v>
      </c>
      <c r="D32" s="317">
        <v>0</v>
      </c>
      <c r="E32" s="317">
        <v>0</v>
      </c>
      <c r="F32" s="317">
        <v>130</v>
      </c>
      <c r="G32" s="317">
        <v>130</v>
      </c>
      <c r="H32" s="317">
        <v>0</v>
      </c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>
        <v>0</v>
      </c>
      <c r="AL32" s="317">
        <v>0</v>
      </c>
      <c r="AM32" s="317">
        <v>0</v>
      </c>
    </row>
    <row r="33" spans="1:39" ht="24" customHeight="1" x14ac:dyDescent="0.2">
      <c r="B33" s="316" t="s">
        <v>319</v>
      </c>
      <c r="C33" s="317">
        <f t="shared" ref="C33:J33" si="19">SUM(C34+C35)</f>
        <v>13806</v>
      </c>
      <c r="D33" s="317">
        <f t="shared" si="19"/>
        <v>11521</v>
      </c>
      <c r="E33" s="317">
        <f t="shared" si="19"/>
        <v>10278</v>
      </c>
      <c r="F33" s="317">
        <f t="shared" si="19"/>
        <v>12808</v>
      </c>
      <c r="G33" s="317">
        <f t="shared" si="19"/>
        <v>12808</v>
      </c>
      <c r="H33" s="317">
        <f t="shared" si="19"/>
        <v>0</v>
      </c>
      <c r="I33" s="317">
        <f>SUM(I34+I35)</f>
        <v>13806</v>
      </c>
      <c r="J33" s="317">
        <f t="shared" si="19"/>
        <v>0</v>
      </c>
      <c r="K33" s="317">
        <f t="shared" si="12"/>
        <v>13806</v>
      </c>
      <c r="L33" s="317">
        <f>SUM(L34+L35)</f>
        <v>300</v>
      </c>
      <c r="M33" s="317">
        <f>SUM(M34+M35)</f>
        <v>14106</v>
      </c>
      <c r="N33" s="317">
        <f>SUM(N34+N35)</f>
        <v>0</v>
      </c>
      <c r="O33" s="317">
        <f t="shared" si="13"/>
        <v>14106</v>
      </c>
      <c r="P33" s="317">
        <f t="shared" ref="P33:V33" si="20">SUM(P34+P35)</f>
        <v>3200</v>
      </c>
      <c r="Q33" s="317">
        <f t="shared" si="20"/>
        <v>17306</v>
      </c>
      <c r="R33" s="317">
        <f t="shared" si="20"/>
        <v>-2709</v>
      </c>
      <c r="S33" s="317">
        <f t="shared" si="20"/>
        <v>14597</v>
      </c>
      <c r="T33" s="317">
        <f t="shared" si="20"/>
        <v>0</v>
      </c>
      <c r="U33" s="317">
        <f t="shared" si="20"/>
        <v>14597</v>
      </c>
      <c r="V33" s="317">
        <f t="shared" si="20"/>
        <v>-2120</v>
      </c>
      <c r="W33" s="317">
        <f t="shared" si="3"/>
        <v>12477</v>
      </c>
      <c r="X33" s="317">
        <f>SUM(X34+X35)</f>
        <v>0</v>
      </c>
      <c r="Y33" s="317">
        <f>SUM(Y34+Y35)</f>
        <v>0</v>
      </c>
      <c r="Z33" s="317">
        <f t="shared" si="10"/>
        <v>12477</v>
      </c>
      <c r="AA33" s="317">
        <f>SUM(AA34+AA35)</f>
        <v>0</v>
      </c>
      <c r="AB33" s="317">
        <f>SUM(Z33+AA33)</f>
        <v>12477</v>
      </c>
      <c r="AC33" s="317">
        <f>SUM(AC34+AC35)</f>
        <v>-956</v>
      </c>
      <c r="AD33" s="317">
        <f t="shared" si="17"/>
        <v>11521</v>
      </c>
      <c r="AE33" s="317">
        <f>SUM(AE34+AE35)</f>
        <v>0</v>
      </c>
      <c r="AF33" s="317">
        <f t="shared" si="14"/>
        <v>11521</v>
      </c>
      <c r="AG33" s="317">
        <f>SUM(AG34+AG35)</f>
        <v>0</v>
      </c>
      <c r="AH33" s="317">
        <f t="shared" si="18"/>
        <v>11521</v>
      </c>
      <c r="AI33" s="317">
        <f>SUM(AI34+AI35)</f>
        <v>0</v>
      </c>
      <c r="AJ33" s="317">
        <f t="shared" si="18"/>
        <v>11521</v>
      </c>
      <c r="AK33" s="317">
        <f>SUM(AK34+AK35)</f>
        <v>0</v>
      </c>
      <c r="AL33" s="317">
        <f>SUM(AL34+AL35)</f>
        <v>0</v>
      </c>
      <c r="AM33" s="317">
        <f>SUM(AM34+AM35)</f>
        <v>0</v>
      </c>
    </row>
    <row r="34" spans="1:39" ht="12.75" hidden="1" customHeight="1" x14ac:dyDescent="0.2">
      <c r="B34" s="322" t="s">
        <v>314</v>
      </c>
      <c r="C34" s="317">
        <v>0</v>
      </c>
      <c r="D34" s="317">
        <v>0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0</v>
      </c>
      <c r="K34" s="317">
        <f t="shared" si="12"/>
        <v>0</v>
      </c>
      <c r="L34" s="317">
        <v>0</v>
      </c>
      <c r="M34" s="317">
        <f>SUM(K34+L34)</f>
        <v>0</v>
      </c>
      <c r="N34" s="317">
        <v>0</v>
      </c>
      <c r="O34" s="317">
        <f t="shared" si="13"/>
        <v>0</v>
      </c>
      <c r="P34" s="317">
        <v>0</v>
      </c>
      <c r="Q34" s="317">
        <f>SUM(O34+P34)</f>
        <v>0</v>
      </c>
      <c r="R34" s="317">
        <v>0</v>
      </c>
      <c r="S34" s="317">
        <f>SUM(Q34+R34)</f>
        <v>0</v>
      </c>
      <c r="T34" s="317">
        <v>0</v>
      </c>
      <c r="U34" s="317">
        <f>SUM(S34+T34)</f>
        <v>0</v>
      </c>
      <c r="V34" s="317">
        <v>0</v>
      </c>
      <c r="W34" s="317">
        <f t="shared" si="3"/>
        <v>0</v>
      </c>
      <c r="X34" s="317">
        <v>0</v>
      </c>
      <c r="Y34" s="317">
        <v>0</v>
      </c>
      <c r="Z34" s="317">
        <f t="shared" si="10"/>
        <v>0</v>
      </c>
      <c r="AA34" s="317">
        <v>0</v>
      </c>
      <c r="AB34" s="317">
        <f>SUM(Z34+AA34)</f>
        <v>0</v>
      </c>
      <c r="AC34" s="317">
        <v>0</v>
      </c>
      <c r="AD34" s="317">
        <f t="shared" si="17"/>
        <v>0</v>
      </c>
      <c r="AE34" s="317">
        <v>0</v>
      </c>
      <c r="AF34" s="317">
        <f t="shared" si="14"/>
        <v>0</v>
      </c>
      <c r="AG34" s="317">
        <v>0</v>
      </c>
      <c r="AH34" s="317">
        <f t="shared" si="18"/>
        <v>0</v>
      </c>
      <c r="AI34" s="317">
        <v>0</v>
      </c>
      <c r="AJ34" s="317">
        <f t="shared" si="18"/>
        <v>0</v>
      </c>
      <c r="AK34" s="317">
        <v>0</v>
      </c>
      <c r="AL34" s="317">
        <v>0</v>
      </c>
      <c r="AM34" s="317">
        <v>0</v>
      </c>
    </row>
    <row r="35" spans="1:39" ht="24" customHeight="1" x14ac:dyDescent="0.2">
      <c r="B35" s="322" t="s">
        <v>320</v>
      </c>
      <c r="C35" s="317">
        <v>13806</v>
      </c>
      <c r="D35" s="317">
        <v>11521</v>
      </c>
      <c r="E35" s="317">
        <v>10278</v>
      </c>
      <c r="F35" s="317">
        <v>12808</v>
      </c>
      <c r="G35" s="317">
        <v>12808</v>
      </c>
      <c r="H35" s="317">
        <v>0</v>
      </c>
      <c r="I35" s="317">
        <v>13806</v>
      </c>
      <c r="J35" s="317">
        <v>0</v>
      </c>
      <c r="K35" s="317">
        <f t="shared" si="12"/>
        <v>13806</v>
      </c>
      <c r="L35" s="317">
        <v>300</v>
      </c>
      <c r="M35" s="317">
        <f>SUM(K35+L35)</f>
        <v>14106</v>
      </c>
      <c r="N35" s="317">
        <v>0</v>
      </c>
      <c r="O35" s="317">
        <f t="shared" si="13"/>
        <v>14106</v>
      </c>
      <c r="P35" s="317">
        <v>3200</v>
      </c>
      <c r="Q35" s="317">
        <f>SUM(O35+P35)</f>
        <v>17306</v>
      </c>
      <c r="R35" s="317">
        <v>-2709</v>
      </c>
      <c r="S35" s="317">
        <f>SUM(Q35+R35)</f>
        <v>14597</v>
      </c>
      <c r="T35" s="317">
        <v>0</v>
      </c>
      <c r="U35" s="317">
        <f>SUM(S35+T35)</f>
        <v>14597</v>
      </c>
      <c r="V35" s="317">
        <v>-2120</v>
      </c>
      <c r="W35" s="317">
        <f>SUM(U35+V35)</f>
        <v>12477</v>
      </c>
      <c r="X35" s="317">
        <v>0</v>
      </c>
      <c r="Y35" s="317">
        <v>0</v>
      </c>
      <c r="Z35" s="317">
        <f t="shared" si="10"/>
        <v>12477</v>
      </c>
      <c r="AA35" s="317">
        <v>0</v>
      </c>
      <c r="AB35" s="317">
        <f>SUM(Z35+AA35)</f>
        <v>12477</v>
      </c>
      <c r="AC35" s="317">
        <v>-956</v>
      </c>
      <c r="AD35" s="317">
        <f t="shared" si="17"/>
        <v>11521</v>
      </c>
      <c r="AE35" s="317">
        <v>0</v>
      </c>
      <c r="AF35" s="317">
        <f t="shared" si="14"/>
        <v>11521</v>
      </c>
      <c r="AG35" s="317">
        <v>0</v>
      </c>
      <c r="AH35" s="317">
        <f t="shared" si="18"/>
        <v>11521</v>
      </c>
      <c r="AI35" s="317">
        <v>0</v>
      </c>
      <c r="AJ35" s="317">
        <f t="shared" si="18"/>
        <v>11521</v>
      </c>
      <c r="AK35" s="317">
        <v>0</v>
      </c>
      <c r="AL35" s="317">
        <v>0</v>
      </c>
      <c r="AM35" s="317">
        <v>0</v>
      </c>
    </row>
    <row r="36" spans="1:39" ht="24" customHeight="1" x14ac:dyDescent="0.2">
      <c r="B36" s="339" t="s">
        <v>96</v>
      </c>
      <c r="C36" s="317">
        <v>0</v>
      </c>
      <c r="D36" s="317">
        <v>0</v>
      </c>
      <c r="E36" s="317">
        <v>-3</v>
      </c>
      <c r="F36" s="317">
        <v>0</v>
      </c>
      <c r="G36" s="317">
        <v>0</v>
      </c>
      <c r="H36" s="317">
        <v>0</v>
      </c>
      <c r="I36" s="317">
        <v>0</v>
      </c>
      <c r="J36" s="317">
        <v>0</v>
      </c>
      <c r="K36" s="317">
        <v>0</v>
      </c>
      <c r="L36" s="317">
        <v>0</v>
      </c>
      <c r="M36" s="317">
        <v>0</v>
      </c>
      <c r="N36" s="317">
        <v>0</v>
      </c>
      <c r="O36" s="317">
        <v>0</v>
      </c>
      <c r="P36" s="317">
        <v>0</v>
      </c>
      <c r="Q36" s="317">
        <v>0</v>
      </c>
      <c r="R36" s="317">
        <v>0</v>
      </c>
      <c r="S36" s="317">
        <v>0</v>
      </c>
      <c r="T36" s="317">
        <v>0</v>
      </c>
      <c r="U36" s="317">
        <v>0</v>
      </c>
      <c r="V36" s="317">
        <v>0</v>
      </c>
      <c r="W36" s="317">
        <v>0</v>
      </c>
      <c r="X36" s="317">
        <v>0</v>
      </c>
      <c r="Y36" s="317">
        <v>0</v>
      </c>
      <c r="Z36" s="317">
        <v>0</v>
      </c>
      <c r="AA36" s="317">
        <v>0</v>
      </c>
      <c r="AB36" s="317">
        <v>0</v>
      </c>
      <c r="AC36" s="317">
        <v>0</v>
      </c>
      <c r="AD36" s="317">
        <v>0</v>
      </c>
      <c r="AE36" s="317">
        <v>0</v>
      </c>
      <c r="AF36" s="317">
        <v>0</v>
      </c>
      <c r="AG36" s="317">
        <v>0</v>
      </c>
      <c r="AH36" s="317">
        <v>0</v>
      </c>
      <c r="AI36" s="317">
        <v>0</v>
      </c>
      <c r="AJ36" s="317">
        <v>0</v>
      </c>
      <c r="AK36" s="317">
        <v>0</v>
      </c>
      <c r="AL36" s="317">
        <v>0</v>
      </c>
      <c r="AM36" s="317">
        <v>0</v>
      </c>
    </row>
    <row r="37" spans="1:39" ht="24" customHeight="1" x14ac:dyDescent="0.2">
      <c r="B37" s="365"/>
      <c r="C37" s="366"/>
      <c r="D37" s="366"/>
      <c r="E37" s="366"/>
      <c r="F37" s="367"/>
      <c r="G37" s="367"/>
    </row>
    <row r="38" spans="1:39" ht="26.25" x14ac:dyDescent="0.2">
      <c r="A38" s="388" t="s">
        <v>163</v>
      </c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</row>
    <row r="39" spans="1:39" ht="25.5" x14ac:dyDescent="0.2">
      <c r="A39" s="389" t="s">
        <v>164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  <c r="AM39" s="389"/>
    </row>
    <row r="40" spans="1:39" hidden="1" x14ac:dyDescent="0.2"/>
    <row r="41" spans="1:39" hidden="1" x14ac:dyDescent="0.2">
      <c r="A41" s="401" t="s">
        <v>155</v>
      </c>
      <c r="B41" s="401"/>
      <c r="C41" s="401"/>
      <c r="D41" s="401"/>
      <c r="E41" s="401"/>
      <c r="F41" s="401"/>
      <c r="G41" s="401"/>
      <c r="H41" s="401"/>
    </row>
    <row r="42" spans="1:39" hidden="1" x14ac:dyDescent="0.2">
      <c r="A42" s="401" t="s">
        <v>157</v>
      </c>
      <c r="B42" s="401"/>
      <c r="C42" s="401"/>
      <c r="D42" s="401"/>
      <c r="E42" s="401"/>
      <c r="F42" s="401"/>
      <c r="G42" s="401"/>
      <c r="H42" s="401"/>
    </row>
    <row r="43" spans="1:39" hidden="1" x14ac:dyDescent="0.2">
      <c r="A43" s="403" t="s">
        <v>158</v>
      </c>
      <c r="B43" s="403"/>
      <c r="C43" s="403"/>
      <c r="D43" s="403"/>
      <c r="E43" s="403"/>
      <c r="F43" s="403"/>
      <c r="G43" s="403"/>
      <c r="H43" s="403"/>
    </row>
    <row r="48" spans="1:39" ht="25.5" customHeight="1" x14ac:dyDescent="0.2"/>
    <row r="52" spans="6:39" x14ac:dyDescent="0.2">
      <c r="F52" s="306"/>
      <c r="G52" s="306"/>
    </row>
    <row r="55" spans="6:39" ht="25.5" x14ac:dyDescent="0.2">
      <c r="AL55" s="396" t="s">
        <v>224</v>
      </c>
      <c r="AM55" s="396"/>
    </row>
    <row r="74" spans="38:39" ht="25.5" x14ac:dyDescent="0.2">
      <c r="AL74" s="396" t="s">
        <v>224</v>
      </c>
      <c r="AM74" s="396"/>
    </row>
  </sheetData>
  <sheetProtection selectLockedCells="1" selectUnlockedCells="1"/>
  <mergeCells count="51">
    <mergeCell ref="A41:H41"/>
    <mergeCell ref="A42:H42"/>
    <mergeCell ref="A43:H43"/>
    <mergeCell ref="AL55:AM55"/>
    <mergeCell ref="AL74:AM74"/>
    <mergeCell ref="AJ14:AJ15"/>
    <mergeCell ref="AK14:AK15"/>
    <mergeCell ref="AL14:AL15"/>
    <mergeCell ref="AM14:AM15"/>
    <mergeCell ref="A38:AM38"/>
    <mergeCell ref="A39:AM39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Z2"/>
    <mergeCell ref="A5:AM5"/>
    <mergeCell ref="A6:AM6"/>
    <mergeCell ref="A7:AM7"/>
    <mergeCell ref="A8:AM8"/>
  </mergeCells>
  <pageMargins left="0.98402777777777772" right="0.70833333333333337" top="0.74791666666666667" bottom="0.74791666666666667" header="0.51180555555555551" footer="0.51180555555555551"/>
  <pageSetup paperSize="9" scale="70" firstPageNumber="0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zoomScaleSheetLayoutView="50" workbookViewId="0"/>
  </sheetViews>
  <sheetFormatPr defaultRowHeight="12.75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4:H15"/>
  <sheetViews>
    <sheetView workbookViewId="0">
      <selection activeCell="L15" sqref="L15"/>
    </sheetView>
  </sheetViews>
  <sheetFormatPr defaultRowHeight="12.75" x14ac:dyDescent="0.2"/>
  <cols>
    <col min="3" max="3" width="0" style="368" hidden="1" customWidth="1"/>
  </cols>
  <sheetData>
    <row r="14" spans="3:8" ht="26.25" x14ac:dyDescent="0.4">
      <c r="C14" s="369" t="s">
        <v>8</v>
      </c>
      <c r="D14" s="369"/>
      <c r="E14" s="369"/>
      <c r="F14" s="369"/>
      <c r="G14" s="369"/>
    </row>
    <row r="15" spans="3:8" ht="26.25" x14ac:dyDescent="0.4">
      <c r="H15" s="369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zoomScale="60" zoomScaleNormal="60" zoomScaleSheetLayoutView="50" workbookViewId="0">
      <selection activeCell="G19" sqref="G19"/>
    </sheetView>
  </sheetViews>
  <sheetFormatPr defaultRowHeight="25.5" x14ac:dyDescent="0.2"/>
  <cols>
    <col min="1" max="1" width="7.140625" style="157" customWidth="1"/>
    <col min="2" max="2" width="134.5703125" style="157" customWidth="1"/>
    <col min="3" max="6" width="0" style="157" hidden="1" customWidth="1"/>
    <col min="7" max="7" width="26.5703125" style="157" customWidth="1"/>
    <col min="8" max="39" width="0" style="157" hidden="1" customWidth="1"/>
    <col min="40" max="16384" width="9.140625" style="157"/>
  </cols>
  <sheetData>
    <row r="1" spans="1:39" ht="24" customHeight="1" x14ac:dyDescent="0.2">
      <c r="B1" s="158"/>
      <c r="C1" s="158"/>
      <c r="D1" s="158"/>
      <c r="E1" s="158"/>
      <c r="F1" s="159"/>
      <c r="G1" s="159" t="s">
        <v>159</v>
      </c>
      <c r="H1" s="159"/>
      <c r="I1" s="159"/>
      <c r="K1" s="159"/>
      <c r="AM1" s="159" t="s">
        <v>159</v>
      </c>
    </row>
    <row r="2" spans="1:39" ht="12.75" hidden="1" customHeight="1" x14ac:dyDescent="0.2">
      <c r="B2" s="158"/>
      <c r="C2" s="158"/>
      <c r="D2" s="158"/>
      <c r="E2" s="158"/>
      <c r="F2" s="160"/>
      <c r="G2" s="160"/>
      <c r="H2" s="160"/>
      <c r="AE2" s="382"/>
      <c r="AF2" s="382"/>
    </row>
    <row r="3" spans="1:39" x14ac:dyDescent="0.2">
      <c r="B3" s="162"/>
      <c r="C3" s="162"/>
      <c r="D3" s="162"/>
      <c r="E3" s="162"/>
    </row>
    <row r="4" spans="1:39" x14ac:dyDescent="0.2">
      <c r="B4" s="162"/>
      <c r="C4" s="162"/>
      <c r="D4" s="162"/>
      <c r="E4" s="162"/>
      <c r="F4" s="163"/>
      <c r="G4" s="163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s="165" customFormat="1" ht="22.5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6.25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160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x14ac:dyDescent="0.2">
      <c r="A10" s="162"/>
      <c r="B10" s="162"/>
      <c r="C10" s="162"/>
      <c r="D10" s="162"/>
      <c r="E10" s="162"/>
      <c r="F10" s="162"/>
      <c r="G10" s="162"/>
      <c r="H10" s="162"/>
    </row>
    <row r="11" spans="1:39" hidden="1" x14ac:dyDescent="0.2">
      <c r="B11" s="162"/>
      <c r="C11" s="162"/>
      <c r="D11" s="162"/>
      <c r="E11" s="162"/>
      <c r="F11" s="162"/>
      <c r="G11" s="162"/>
    </row>
    <row r="12" spans="1:39" x14ac:dyDescent="0.2">
      <c r="B12" s="162"/>
      <c r="C12" s="162"/>
      <c r="D12" s="162"/>
      <c r="E12" s="162"/>
      <c r="F12" s="162"/>
      <c r="G12" s="162"/>
    </row>
    <row r="13" spans="1:39" ht="24.75" customHeight="1" x14ac:dyDescent="0.2">
      <c r="F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G13" s="159"/>
      <c r="AH13" s="159"/>
      <c r="AI13" s="159"/>
      <c r="AJ13" s="159"/>
      <c r="AK13" s="166"/>
      <c r="AM13" s="159" t="s">
        <v>5</v>
      </c>
    </row>
    <row r="14" spans="1:39" s="162" customFormat="1" ht="27.75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6" t="s">
        <v>19</v>
      </c>
      <c r="P14" s="385" t="s">
        <v>17</v>
      </c>
      <c r="Q14" s="386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58.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6"/>
      <c r="P15" s="385"/>
      <c r="Q15" s="386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1.7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40" s="165" customFormat="1" ht="30.75" customHeight="1" x14ac:dyDescent="0.2">
      <c r="B17" s="171" t="s">
        <v>161</v>
      </c>
      <c r="C17" s="172">
        <f>SUM(C18+C22)</f>
        <v>43357</v>
      </c>
      <c r="D17" s="172">
        <f>SUM(D18+D22)</f>
        <v>38083</v>
      </c>
      <c r="E17" s="172">
        <f>SUM(E18+E22)</f>
        <v>36678</v>
      </c>
      <c r="F17" s="172">
        <f t="shared" ref="F17:W17" si="0">SUM(F18+F22)</f>
        <v>53052</v>
      </c>
      <c r="G17" s="172">
        <f>SUM(G18+G22)</f>
        <v>47545</v>
      </c>
      <c r="H17" s="172">
        <f t="shared" si="0"/>
        <v>0</v>
      </c>
      <c r="I17" s="172">
        <f>SUM(I18+I22)</f>
        <v>43357</v>
      </c>
      <c r="J17" s="172">
        <f t="shared" si="0"/>
        <v>0</v>
      </c>
      <c r="K17" s="172">
        <f t="shared" si="0"/>
        <v>43357</v>
      </c>
      <c r="L17" s="170">
        <f t="shared" si="0"/>
        <v>1500</v>
      </c>
      <c r="M17" s="170">
        <f t="shared" si="0"/>
        <v>44857</v>
      </c>
      <c r="N17" s="172">
        <f>SUM(N18+N22)</f>
        <v>0</v>
      </c>
      <c r="O17" s="170">
        <f t="shared" si="0"/>
        <v>44857</v>
      </c>
      <c r="P17" s="172">
        <f>SUM(P18+P22)</f>
        <v>-74</v>
      </c>
      <c r="Q17" s="170">
        <f t="shared" si="0"/>
        <v>44783</v>
      </c>
      <c r="R17" s="170">
        <f t="shared" si="0"/>
        <v>9</v>
      </c>
      <c r="S17" s="170">
        <f t="shared" si="0"/>
        <v>44792</v>
      </c>
      <c r="T17" s="170">
        <f t="shared" si="0"/>
        <v>0</v>
      </c>
      <c r="U17" s="170">
        <f t="shared" si="0"/>
        <v>44792</v>
      </c>
      <c r="V17" s="170">
        <f t="shared" si="0"/>
        <v>-1244</v>
      </c>
      <c r="W17" s="170">
        <f t="shared" si="0"/>
        <v>43548</v>
      </c>
      <c r="X17" s="172">
        <f t="shared" ref="X17:AG17" si="1">SUM(X18+X22)</f>
        <v>0</v>
      </c>
      <c r="Y17" s="170">
        <f t="shared" si="1"/>
        <v>-50</v>
      </c>
      <c r="Z17" s="170">
        <f t="shared" si="1"/>
        <v>43498</v>
      </c>
      <c r="AA17" s="170">
        <f t="shared" si="1"/>
        <v>0</v>
      </c>
      <c r="AB17" s="170">
        <f t="shared" si="1"/>
        <v>43498</v>
      </c>
      <c r="AC17" s="170">
        <f t="shared" si="1"/>
        <v>-5415</v>
      </c>
      <c r="AD17" s="170">
        <f t="shared" si="1"/>
        <v>38083</v>
      </c>
      <c r="AE17" s="173">
        <f>SUM(AE18+AE19+AE20)</f>
        <v>0</v>
      </c>
      <c r="AF17" s="172">
        <f t="shared" si="1"/>
        <v>38003</v>
      </c>
      <c r="AG17" s="170">
        <f t="shared" si="1"/>
        <v>0</v>
      </c>
      <c r="AH17" s="172">
        <f t="shared" ref="AH17:AM17" si="2">SUM(AH18+AH22)</f>
        <v>38003</v>
      </c>
      <c r="AI17" s="170">
        <f t="shared" si="2"/>
        <v>0</v>
      </c>
      <c r="AJ17" s="172">
        <f t="shared" si="2"/>
        <v>0</v>
      </c>
      <c r="AK17" s="172">
        <f t="shared" si="2"/>
        <v>0</v>
      </c>
      <c r="AL17" s="172">
        <f t="shared" si="2"/>
        <v>0</v>
      </c>
      <c r="AM17" s="172">
        <f t="shared" si="2"/>
        <v>0</v>
      </c>
    </row>
    <row r="18" spans="1:40" s="165" customFormat="1" ht="27.75" customHeight="1" x14ac:dyDescent="0.35">
      <c r="B18" s="174" t="s">
        <v>110</v>
      </c>
      <c r="C18" s="175">
        <f>SUM(C19+C20+C21)</f>
        <v>39863</v>
      </c>
      <c r="D18" s="175">
        <f>SUM(D19+D20+D21)</f>
        <v>34282</v>
      </c>
      <c r="E18" s="175">
        <f>SUM(E19+E20+E21)</f>
        <v>33244</v>
      </c>
      <c r="F18" s="175">
        <f t="shared" ref="F18:W18" si="3">SUM(F19+F20+F21)</f>
        <v>51500</v>
      </c>
      <c r="G18" s="175">
        <f>SUM(G19+G20+G21)</f>
        <v>39490</v>
      </c>
      <c r="H18" s="175">
        <f t="shared" si="3"/>
        <v>0</v>
      </c>
      <c r="I18" s="175">
        <f>SUM(I19+I20+I21)</f>
        <v>39863</v>
      </c>
      <c r="J18" s="175">
        <f t="shared" si="3"/>
        <v>0</v>
      </c>
      <c r="K18" s="175">
        <f t="shared" si="3"/>
        <v>39863</v>
      </c>
      <c r="L18" s="173">
        <f t="shared" si="3"/>
        <v>0</v>
      </c>
      <c r="M18" s="173">
        <f t="shared" si="3"/>
        <v>39863</v>
      </c>
      <c r="N18" s="175">
        <f>SUM(N19+N20+N21)</f>
        <v>0</v>
      </c>
      <c r="O18" s="173">
        <f t="shared" si="3"/>
        <v>39863</v>
      </c>
      <c r="P18" s="175">
        <f>SUM(P19+P20+P21)</f>
        <v>289</v>
      </c>
      <c r="Q18" s="173">
        <f t="shared" si="3"/>
        <v>40152</v>
      </c>
      <c r="R18" s="173">
        <f t="shared" si="3"/>
        <v>0</v>
      </c>
      <c r="S18" s="173">
        <f t="shared" si="3"/>
        <v>40152</v>
      </c>
      <c r="T18" s="173">
        <f t="shared" si="3"/>
        <v>0</v>
      </c>
      <c r="U18" s="173">
        <f t="shared" si="3"/>
        <v>40152</v>
      </c>
      <c r="V18" s="173">
        <f t="shared" si="3"/>
        <v>-1470</v>
      </c>
      <c r="W18" s="173">
        <f t="shared" si="3"/>
        <v>38682</v>
      </c>
      <c r="X18" s="175">
        <f t="shared" ref="X18:AG18" si="4">SUM(X19+X20+X21)</f>
        <v>0</v>
      </c>
      <c r="Y18" s="173">
        <f t="shared" si="4"/>
        <v>-50</v>
      </c>
      <c r="Z18" s="173">
        <f t="shared" si="4"/>
        <v>38632</v>
      </c>
      <c r="AA18" s="173">
        <f t="shared" si="4"/>
        <v>0</v>
      </c>
      <c r="AB18" s="173">
        <f t="shared" si="4"/>
        <v>38632</v>
      </c>
      <c r="AC18" s="173">
        <f t="shared" si="4"/>
        <v>-4350</v>
      </c>
      <c r="AD18" s="173">
        <f t="shared" si="4"/>
        <v>34282</v>
      </c>
      <c r="AE18" s="176">
        <v>0</v>
      </c>
      <c r="AF18" s="175">
        <f t="shared" si="4"/>
        <v>34282</v>
      </c>
      <c r="AG18" s="173">
        <f t="shared" si="4"/>
        <v>0</v>
      </c>
      <c r="AH18" s="175">
        <f t="shared" ref="AH18:AM18" si="5">SUM(AH19+AH20+AH21)</f>
        <v>34282</v>
      </c>
      <c r="AI18" s="173">
        <f t="shared" si="5"/>
        <v>0</v>
      </c>
      <c r="AJ18" s="175">
        <f t="shared" si="5"/>
        <v>0</v>
      </c>
      <c r="AK18" s="175">
        <f t="shared" si="5"/>
        <v>0</v>
      </c>
      <c r="AL18" s="175">
        <f t="shared" si="5"/>
        <v>0</v>
      </c>
      <c r="AM18" s="175">
        <f t="shared" si="5"/>
        <v>0</v>
      </c>
    </row>
    <row r="19" spans="1:40" ht="26.25" customHeight="1" x14ac:dyDescent="0.2">
      <c r="B19" s="177" t="s">
        <v>87</v>
      </c>
      <c r="C19" s="176">
        <v>21500</v>
      </c>
      <c r="D19" s="176">
        <v>19769</v>
      </c>
      <c r="E19" s="176">
        <v>19700</v>
      </c>
      <c r="F19" s="176">
        <v>21500</v>
      </c>
      <c r="G19" s="176">
        <v>20500</v>
      </c>
      <c r="H19" s="176">
        <v>0</v>
      </c>
      <c r="I19" s="176">
        <v>21500</v>
      </c>
      <c r="J19" s="176">
        <v>0</v>
      </c>
      <c r="K19" s="176">
        <f>SUM(I19+J19)</f>
        <v>21500</v>
      </c>
      <c r="L19" s="176">
        <v>0</v>
      </c>
      <c r="M19" s="176">
        <f>SUM(K19+L19)</f>
        <v>21500</v>
      </c>
      <c r="N19" s="176">
        <v>0</v>
      </c>
      <c r="O19" s="176">
        <f>SUM(M19+N19)</f>
        <v>21500</v>
      </c>
      <c r="P19" s="176">
        <v>-331</v>
      </c>
      <c r="Q19" s="176">
        <f>SUM(O19+P19)</f>
        <v>21169</v>
      </c>
      <c r="R19" s="176">
        <v>0</v>
      </c>
      <c r="S19" s="176">
        <f>SUM(Q19+R19)</f>
        <v>21169</v>
      </c>
      <c r="T19" s="176">
        <v>0</v>
      </c>
      <c r="U19" s="176">
        <f>SUM(S19+T19)</f>
        <v>21169</v>
      </c>
      <c r="V19" s="176">
        <v>0</v>
      </c>
      <c r="W19" s="176">
        <f t="shared" ref="W19:W25" si="6">SUM(U19+V19)</f>
        <v>21169</v>
      </c>
      <c r="X19" s="176">
        <v>0</v>
      </c>
      <c r="Y19" s="176">
        <v>-50</v>
      </c>
      <c r="Z19" s="176">
        <f>SUM(W19+X19+Y19)</f>
        <v>21119</v>
      </c>
      <c r="AA19" s="176">
        <v>0</v>
      </c>
      <c r="AB19" s="176">
        <f>SUM(Z19+AA19)</f>
        <v>21119</v>
      </c>
      <c r="AC19" s="176">
        <v>-1350</v>
      </c>
      <c r="AD19" s="176">
        <f>SUM(AB19+AC19)</f>
        <v>19769</v>
      </c>
      <c r="AE19" s="176">
        <v>0</v>
      </c>
      <c r="AF19" s="176">
        <f>SUM(AD19+AE19)</f>
        <v>19769</v>
      </c>
      <c r="AG19" s="176">
        <v>0</v>
      </c>
      <c r="AH19" s="176">
        <f>SUM(AF19+AG19)</f>
        <v>19769</v>
      </c>
      <c r="AI19" s="176">
        <v>0</v>
      </c>
      <c r="AJ19" s="176">
        <v>0</v>
      </c>
      <c r="AK19" s="176">
        <v>0</v>
      </c>
      <c r="AL19" s="176">
        <v>0</v>
      </c>
      <c r="AM19" s="176">
        <v>0</v>
      </c>
    </row>
    <row r="20" spans="1:40" ht="26.25" customHeight="1" x14ac:dyDescent="0.2">
      <c r="B20" s="177" t="s">
        <v>88</v>
      </c>
      <c r="C20" s="176">
        <v>18363</v>
      </c>
      <c r="D20" s="176">
        <v>14513</v>
      </c>
      <c r="E20" s="176">
        <v>13590</v>
      </c>
      <c r="F20" s="176">
        <v>30000</v>
      </c>
      <c r="G20" s="176">
        <v>18990</v>
      </c>
      <c r="H20" s="176">
        <v>0</v>
      </c>
      <c r="I20" s="176">
        <v>18363</v>
      </c>
      <c r="J20" s="176">
        <v>0</v>
      </c>
      <c r="K20" s="176">
        <f>SUM(I20+J20)</f>
        <v>18363</v>
      </c>
      <c r="L20" s="176">
        <v>0</v>
      </c>
      <c r="M20" s="176">
        <f>SUM(K20+L20)</f>
        <v>18363</v>
      </c>
      <c r="N20" s="176">
        <v>0</v>
      </c>
      <c r="O20" s="176">
        <f>SUM(M20+N20)</f>
        <v>18363</v>
      </c>
      <c r="P20" s="176">
        <v>620</v>
      </c>
      <c r="Q20" s="176">
        <f>SUM(O20+P20)</f>
        <v>18983</v>
      </c>
      <c r="R20" s="176">
        <v>0</v>
      </c>
      <c r="S20" s="176">
        <f>SUM(Q20+R20)</f>
        <v>18983</v>
      </c>
      <c r="T20" s="176">
        <v>0</v>
      </c>
      <c r="U20" s="176">
        <f>SUM(S20+T20)</f>
        <v>18983</v>
      </c>
      <c r="V20" s="176">
        <v>-1470</v>
      </c>
      <c r="W20" s="176">
        <f t="shared" si="6"/>
        <v>17513</v>
      </c>
      <c r="X20" s="176">
        <v>0</v>
      </c>
      <c r="Y20" s="176">
        <v>0</v>
      </c>
      <c r="Z20" s="176">
        <f>SUM(W20+X20+Y20)</f>
        <v>17513</v>
      </c>
      <c r="AA20" s="176">
        <v>0</v>
      </c>
      <c r="AB20" s="176">
        <f>SUM(Z20+AA20)</f>
        <v>17513</v>
      </c>
      <c r="AC20" s="176">
        <v>-3000</v>
      </c>
      <c r="AD20" s="176">
        <f>SUM(AB20+AC20)</f>
        <v>14513</v>
      </c>
      <c r="AE20" s="176">
        <v>0</v>
      </c>
      <c r="AF20" s="176">
        <f>SUM(AD20+AE20)</f>
        <v>14513</v>
      </c>
      <c r="AG20" s="176">
        <v>0</v>
      </c>
      <c r="AH20" s="176">
        <f>SUM(AF20+AG20)</f>
        <v>14513</v>
      </c>
      <c r="AI20" s="176">
        <v>0</v>
      </c>
      <c r="AJ20" s="176">
        <v>0</v>
      </c>
      <c r="AK20" s="176">
        <v>0</v>
      </c>
      <c r="AL20" s="176">
        <v>0</v>
      </c>
      <c r="AM20" s="176">
        <v>0</v>
      </c>
    </row>
    <row r="21" spans="1:40" ht="23.25" customHeight="1" x14ac:dyDescent="0.2">
      <c r="B21" s="178" t="s">
        <v>96</v>
      </c>
      <c r="C21" s="176">
        <v>0</v>
      </c>
      <c r="D21" s="179">
        <v>0</v>
      </c>
      <c r="E21" s="176">
        <v>-46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f>SUM(I21+J21)</f>
        <v>0</v>
      </c>
      <c r="L21" s="176">
        <v>0</v>
      </c>
      <c r="M21" s="176">
        <f>SUM(K21+L21)</f>
        <v>0</v>
      </c>
      <c r="N21" s="176">
        <v>0</v>
      </c>
      <c r="O21" s="176">
        <f>SUM(M21+N21)</f>
        <v>0</v>
      </c>
      <c r="P21" s="176">
        <v>0</v>
      </c>
      <c r="Q21" s="176">
        <f>SUM(O21+P21)</f>
        <v>0</v>
      </c>
      <c r="R21" s="176">
        <v>0</v>
      </c>
      <c r="S21" s="176">
        <f>SUM(Q21+R21)</f>
        <v>0</v>
      </c>
      <c r="T21" s="176">
        <v>0</v>
      </c>
      <c r="U21" s="176">
        <f>SUM(S21+T21)</f>
        <v>0</v>
      </c>
      <c r="V21" s="176">
        <v>0</v>
      </c>
      <c r="W21" s="176">
        <f t="shared" si="6"/>
        <v>0</v>
      </c>
      <c r="X21" s="176">
        <v>0</v>
      </c>
      <c r="Y21" s="176">
        <v>0</v>
      </c>
      <c r="Z21" s="176">
        <f>SUM(W21+X21+Y21)</f>
        <v>0</v>
      </c>
      <c r="AA21" s="176">
        <v>0</v>
      </c>
      <c r="AB21" s="176">
        <f>SUM(Z21+AA21)</f>
        <v>0</v>
      </c>
      <c r="AC21" s="176">
        <v>0</v>
      </c>
      <c r="AD21" s="176">
        <f>SUM(AB21+AC21)</f>
        <v>0</v>
      </c>
      <c r="AE21" s="180">
        <f>SUM(AE22+AE25)</f>
        <v>0</v>
      </c>
      <c r="AF21" s="176">
        <f>SUM(AD21+AE21)</f>
        <v>0</v>
      </c>
      <c r="AG21" s="176">
        <v>0</v>
      </c>
      <c r="AH21" s="176">
        <f>SUM(AF21+AG21)</f>
        <v>0</v>
      </c>
      <c r="AI21" s="176">
        <v>0</v>
      </c>
      <c r="AJ21" s="176">
        <f>SUM(AH21+AI21)</f>
        <v>0</v>
      </c>
      <c r="AK21" s="176">
        <v>0</v>
      </c>
      <c r="AL21" s="176">
        <v>0</v>
      </c>
      <c r="AM21" s="176">
        <v>0</v>
      </c>
    </row>
    <row r="22" spans="1:40" ht="27.75" customHeight="1" x14ac:dyDescent="0.35">
      <c r="B22" s="181" t="s">
        <v>105</v>
      </c>
      <c r="C22" s="180">
        <f>SUM(C23+C24+C25)</f>
        <v>3494</v>
      </c>
      <c r="D22" s="180">
        <f t="shared" ref="D22:AM22" si="7">SUM(D23+D24+D25)</f>
        <v>3801</v>
      </c>
      <c r="E22" s="180">
        <f t="shared" si="7"/>
        <v>3434</v>
      </c>
      <c r="F22" s="180">
        <f t="shared" si="7"/>
        <v>1552</v>
      </c>
      <c r="G22" s="180">
        <f t="shared" si="7"/>
        <v>8055</v>
      </c>
      <c r="H22" s="180">
        <f t="shared" si="7"/>
        <v>0</v>
      </c>
      <c r="I22" s="180">
        <f t="shared" si="7"/>
        <v>3494</v>
      </c>
      <c r="J22" s="180">
        <f t="shared" si="7"/>
        <v>0</v>
      </c>
      <c r="K22" s="180">
        <f t="shared" si="7"/>
        <v>3494</v>
      </c>
      <c r="L22" s="180">
        <f t="shared" si="7"/>
        <v>1500</v>
      </c>
      <c r="M22" s="180">
        <f t="shared" si="7"/>
        <v>4994</v>
      </c>
      <c r="N22" s="180">
        <f t="shared" si="7"/>
        <v>0</v>
      </c>
      <c r="O22" s="180">
        <f t="shared" si="7"/>
        <v>4994</v>
      </c>
      <c r="P22" s="180">
        <f t="shared" si="7"/>
        <v>-363</v>
      </c>
      <c r="Q22" s="180">
        <f t="shared" si="7"/>
        <v>4631</v>
      </c>
      <c r="R22" s="180">
        <f t="shared" si="7"/>
        <v>9</v>
      </c>
      <c r="S22" s="180">
        <f t="shared" si="7"/>
        <v>4640</v>
      </c>
      <c r="T22" s="180">
        <f t="shared" si="7"/>
        <v>0</v>
      </c>
      <c r="U22" s="180">
        <f t="shared" si="7"/>
        <v>4640</v>
      </c>
      <c r="V22" s="180">
        <f t="shared" si="7"/>
        <v>226</v>
      </c>
      <c r="W22" s="180">
        <f t="shared" si="7"/>
        <v>4866</v>
      </c>
      <c r="X22" s="180">
        <f t="shared" si="7"/>
        <v>0</v>
      </c>
      <c r="Y22" s="180">
        <f t="shared" si="7"/>
        <v>0</v>
      </c>
      <c r="Z22" s="180">
        <f t="shared" si="7"/>
        <v>4866</v>
      </c>
      <c r="AA22" s="180">
        <f t="shared" si="7"/>
        <v>0</v>
      </c>
      <c r="AB22" s="180">
        <f t="shared" si="7"/>
        <v>4866</v>
      </c>
      <c r="AC22" s="180">
        <f t="shared" si="7"/>
        <v>-1065</v>
      </c>
      <c r="AD22" s="180">
        <f t="shared" si="7"/>
        <v>3801</v>
      </c>
      <c r="AE22" s="180">
        <f t="shared" si="7"/>
        <v>0</v>
      </c>
      <c r="AF22" s="180">
        <f t="shared" si="7"/>
        <v>3721</v>
      </c>
      <c r="AG22" s="180">
        <f t="shared" si="7"/>
        <v>0</v>
      </c>
      <c r="AH22" s="180">
        <f t="shared" si="7"/>
        <v>3721</v>
      </c>
      <c r="AI22" s="180">
        <f t="shared" si="7"/>
        <v>0</v>
      </c>
      <c r="AJ22" s="180">
        <f t="shared" si="7"/>
        <v>0</v>
      </c>
      <c r="AK22" s="180">
        <f t="shared" si="7"/>
        <v>0</v>
      </c>
      <c r="AL22" s="180">
        <f t="shared" si="7"/>
        <v>0</v>
      </c>
      <c r="AM22" s="180">
        <f t="shared" si="7"/>
        <v>0</v>
      </c>
      <c r="AN22" s="182"/>
    </row>
    <row r="23" spans="1:40" ht="27.75" customHeight="1" x14ac:dyDescent="0.2">
      <c r="B23" s="183" t="s">
        <v>162</v>
      </c>
      <c r="C23" s="176">
        <v>20</v>
      </c>
      <c r="D23" s="176">
        <v>80</v>
      </c>
      <c r="E23" s="176">
        <v>0</v>
      </c>
      <c r="F23" s="176">
        <v>0</v>
      </c>
      <c r="G23" s="176">
        <v>0</v>
      </c>
      <c r="H23" s="176">
        <v>0</v>
      </c>
      <c r="I23" s="176">
        <v>20</v>
      </c>
      <c r="J23" s="180">
        <v>0</v>
      </c>
      <c r="K23" s="176">
        <f>SUM(I23+J23)</f>
        <v>20</v>
      </c>
      <c r="L23" s="176">
        <v>0</v>
      </c>
      <c r="M23" s="176">
        <f>SUM(K23+L23)</f>
        <v>20</v>
      </c>
      <c r="N23" s="180"/>
      <c r="O23" s="176">
        <f>SUM(M23+N23)</f>
        <v>20</v>
      </c>
      <c r="P23" s="184">
        <v>0</v>
      </c>
      <c r="Q23" s="176">
        <f>SUM(O23+P23)</f>
        <v>20</v>
      </c>
      <c r="R23" s="176">
        <v>0</v>
      </c>
      <c r="S23" s="176">
        <f>SUM(Q23+R23)</f>
        <v>20</v>
      </c>
      <c r="T23" s="176">
        <v>0</v>
      </c>
      <c r="U23" s="176">
        <f>SUM(S23+T23)</f>
        <v>20</v>
      </c>
      <c r="V23" s="176">
        <v>60</v>
      </c>
      <c r="W23" s="176">
        <f t="shared" si="6"/>
        <v>80</v>
      </c>
      <c r="X23" s="180"/>
      <c r="Y23" s="176">
        <v>0</v>
      </c>
      <c r="Z23" s="176">
        <f>SUM(W23+X23+Y23)</f>
        <v>80</v>
      </c>
      <c r="AA23" s="176">
        <v>0</v>
      </c>
      <c r="AB23" s="176">
        <f>SUM(Z23+AA23)</f>
        <v>80</v>
      </c>
      <c r="AC23" s="176">
        <v>0</v>
      </c>
      <c r="AD23" s="176">
        <f>SUM(AB23+AC23)</f>
        <v>80</v>
      </c>
      <c r="AE23" s="176"/>
      <c r="AF23" s="180"/>
      <c r="AG23" s="180"/>
      <c r="AH23" s="180"/>
      <c r="AI23" s="180"/>
      <c r="AJ23" s="180"/>
      <c r="AK23" s="176">
        <v>0</v>
      </c>
      <c r="AL23" s="176">
        <v>0</v>
      </c>
      <c r="AM23" s="176">
        <v>0</v>
      </c>
    </row>
    <row r="24" spans="1:40" ht="27.75" customHeight="1" x14ac:dyDescent="0.2">
      <c r="B24" s="183" t="s">
        <v>107</v>
      </c>
      <c r="C24" s="176">
        <v>0</v>
      </c>
      <c r="D24" s="176">
        <v>0</v>
      </c>
      <c r="E24" s="176">
        <v>0</v>
      </c>
      <c r="F24" s="176">
        <v>2</v>
      </c>
      <c r="G24" s="176">
        <v>2</v>
      </c>
      <c r="H24" s="176">
        <v>0</v>
      </c>
      <c r="I24" s="176"/>
      <c r="J24" s="180"/>
      <c r="K24" s="176"/>
      <c r="L24" s="176"/>
      <c r="M24" s="176"/>
      <c r="N24" s="180"/>
      <c r="O24" s="176"/>
      <c r="P24" s="184"/>
      <c r="Q24" s="176"/>
      <c r="R24" s="176"/>
      <c r="S24" s="176"/>
      <c r="T24" s="176"/>
      <c r="U24" s="176"/>
      <c r="V24" s="176"/>
      <c r="W24" s="176"/>
      <c r="X24" s="180"/>
      <c r="Y24" s="176"/>
      <c r="Z24" s="176"/>
      <c r="AA24" s="176"/>
      <c r="AB24" s="176"/>
      <c r="AC24" s="176"/>
      <c r="AD24" s="176"/>
      <c r="AE24" s="176"/>
      <c r="AF24" s="180"/>
      <c r="AG24" s="180"/>
      <c r="AH24" s="180"/>
      <c r="AI24" s="180"/>
      <c r="AJ24" s="180"/>
      <c r="AK24" s="176">
        <v>0</v>
      </c>
      <c r="AL24" s="176">
        <v>0</v>
      </c>
      <c r="AM24" s="176">
        <v>0</v>
      </c>
    </row>
    <row r="25" spans="1:40" ht="27" customHeight="1" x14ac:dyDescent="0.2">
      <c r="B25" s="177" t="s">
        <v>101</v>
      </c>
      <c r="C25" s="176">
        <v>3474</v>
      </c>
      <c r="D25" s="176">
        <v>3721</v>
      </c>
      <c r="E25" s="176">
        <v>3434</v>
      </c>
      <c r="F25" s="176">
        <v>1550</v>
      </c>
      <c r="G25" s="176">
        <v>8053</v>
      </c>
      <c r="H25" s="176">
        <v>0</v>
      </c>
      <c r="I25" s="176">
        <v>3474</v>
      </c>
      <c r="J25" s="176">
        <v>0</v>
      </c>
      <c r="K25" s="176">
        <f>SUM(I25+J25)</f>
        <v>3474</v>
      </c>
      <c r="L25" s="176">
        <v>1500</v>
      </c>
      <c r="M25" s="176">
        <f>SUM(K25+L25)</f>
        <v>4974</v>
      </c>
      <c r="N25" s="176">
        <v>0</v>
      </c>
      <c r="O25" s="176">
        <f>SUM(M25+N25)</f>
        <v>4974</v>
      </c>
      <c r="P25" s="176">
        <v>-363</v>
      </c>
      <c r="Q25" s="176">
        <f>SUM(O25+P25)</f>
        <v>4611</v>
      </c>
      <c r="R25" s="176">
        <v>9</v>
      </c>
      <c r="S25" s="176">
        <f>SUM(Q25+R25)</f>
        <v>4620</v>
      </c>
      <c r="T25" s="176">
        <v>0</v>
      </c>
      <c r="U25" s="176">
        <f>SUM(S25+T25)</f>
        <v>4620</v>
      </c>
      <c r="V25" s="176">
        <v>166</v>
      </c>
      <c r="W25" s="176">
        <f t="shared" si="6"/>
        <v>4786</v>
      </c>
      <c r="X25" s="176">
        <v>0</v>
      </c>
      <c r="Y25" s="176">
        <v>0</v>
      </c>
      <c r="Z25" s="176">
        <f>SUM(W25+X25+Y25)</f>
        <v>4786</v>
      </c>
      <c r="AA25" s="176">
        <v>0</v>
      </c>
      <c r="AB25" s="176">
        <f>SUM(Z25+AA25)</f>
        <v>4786</v>
      </c>
      <c r="AC25" s="176">
        <v>-1065</v>
      </c>
      <c r="AD25" s="176">
        <f>SUM(AB25+AC25)</f>
        <v>3721</v>
      </c>
      <c r="AE25" s="176">
        <v>0</v>
      </c>
      <c r="AF25" s="176">
        <f>SUM(AD25+AE25)</f>
        <v>3721</v>
      </c>
      <c r="AG25" s="176">
        <v>0</v>
      </c>
      <c r="AH25" s="176">
        <f>SUM(AF25+AG25)</f>
        <v>3721</v>
      </c>
      <c r="AI25" s="176">
        <v>0</v>
      </c>
      <c r="AJ25" s="176">
        <v>0</v>
      </c>
      <c r="AK25" s="176">
        <v>0</v>
      </c>
      <c r="AL25" s="176">
        <v>0</v>
      </c>
      <c r="AM25" s="176">
        <v>0</v>
      </c>
    </row>
    <row r="26" spans="1:40" ht="12.75" hidden="1" customHeight="1" x14ac:dyDescent="0.35">
      <c r="B26" s="185" t="s">
        <v>132</v>
      </c>
      <c r="C26" s="185"/>
      <c r="D26" s="185"/>
      <c r="E26" s="185"/>
      <c r="F26" s="186">
        <v>0</v>
      </c>
      <c r="G26" s="186"/>
      <c r="H26" s="186">
        <v>0</v>
      </c>
      <c r="K26" s="176">
        <f>SUM(I26+J26)</f>
        <v>0</v>
      </c>
    </row>
    <row r="27" spans="1:40" ht="24.75" customHeight="1" x14ac:dyDescent="0.35">
      <c r="B27" s="187"/>
      <c r="C27" s="187"/>
      <c r="D27" s="187"/>
      <c r="E27" s="187"/>
      <c r="F27" s="188"/>
      <c r="G27" s="188"/>
    </row>
    <row r="28" spans="1:40" s="190" customFormat="1" ht="21.75" customHeight="1" x14ac:dyDescent="0.2">
      <c r="A28" s="189"/>
      <c r="B28" s="157"/>
      <c r="C28" s="157"/>
      <c r="D28" s="157"/>
      <c r="E28" s="157"/>
    </row>
    <row r="29" spans="1:40" ht="25.5" customHeight="1" x14ac:dyDescent="0.2">
      <c r="A29" s="388" t="s">
        <v>163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8"/>
      <c r="AK29" s="388"/>
      <c r="AL29" s="388"/>
      <c r="AM29" s="388"/>
    </row>
    <row r="30" spans="1:40" ht="21.75" customHeight="1" x14ac:dyDescent="0.2">
      <c r="A30" s="389" t="s">
        <v>164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  <c r="AL30" s="389"/>
      <c r="AM30" s="389"/>
    </row>
    <row r="31" spans="1:40" s="190" customFormat="1" ht="26.25" hidden="1" x14ac:dyDescent="0.2">
      <c r="A31" s="388" t="s">
        <v>155</v>
      </c>
      <c r="B31" s="388"/>
      <c r="C31" s="388"/>
      <c r="D31" s="388"/>
      <c r="E31" s="388"/>
      <c r="F31" s="388"/>
      <c r="G31" s="388"/>
      <c r="H31" s="388"/>
    </row>
    <row r="32" spans="1:40" ht="26.25" hidden="1" x14ac:dyDescent="0.2">
      <c r="A32" s="388" t="s">
        <v>157</v>
      </c>
      <c r="B32" s="388"/>
      <c r="C32" s="388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  <c r="AA32" s="388"/>
      <c r="AB32" s="388"/>
      <c r="AC32" s="388"/>
      <c r="AD32" s="388"/>
      <c r="AE32" s="388"/>
      <c r="AF32" s="388"/>
      <c r="AG32" s="388"/>
      <c r="AH32" s="388"/>
      <c r="AI32" s="388"/>
      <c r="AJ32" s="388"/>
      <c r="AK32" s="388"/>
      <c r="AL32" s="388"/>
      <c r="AM32" s="388"/>
    </row>
    <row r="33" spans="1:39" hidden="1" x14ac:dyDescent="0.2">
      <c r="A33" s="389" t="s">
        <v>158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</row>
    <row r="38" spans="1:39" ht="26.25" x14ac:dyDescent="0.2">
      <c r="F38" s="158"/>
      <c r="G38" s="158"/>
    </row>
    <row r="39" spans="1:39" x14ac:dyDescent="0.2">
      <c r="F39" s="157" t="s">
        <v>165</v>
      </c>
    </row>
    <row r="44" spans="1:39" ht="26.25" x14ac:dyDescent="0.2">
      <c r="F44" s="158"/>
      <c r="G44" s="158"/>
    </row>
  </sheetData>
  <sheetProtection selectLockedCells="1" selectUnlockedCells="1"/>
  <mergeCells count="48">
    <mergeCell ref="AM14:AM15"/>
    <mergeCell ref="A29:AM29"/>
    <mergeCell ref="A30:AM30"/>
    <mergeCell ref="A31:H31"/>
    <mergeCell ref="A32:AM32"/>
    <mergeCell ref="A33:AM33"/>
    <mergeCell ref="AG14:AG15"/>
    <mergeCell ref="AH14:AH15"/>
    <mergeCell ref="AI14:AI15"/>
    <mergeCell ref="AJ14:AJ15"/>
    <mergeCell ref="AK14:AK15"/>
    <mergeCell ref="AL14:AL15"/>
    <mergeCell ref="AA14:AA15"/>
    <mergeCell ref="AB14:AB15"/>
    <mergeCell ref="AC14:AC15"/>
    <mergeCell ref="AD14:AD15"/>
    <mergeCell ref="AE14:AE15"/>
    <mergeCell ref="AF14:AF15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B14:B15"/>
    <mergeCell ref="C14:C15"/>
    <mergeCell ref="D14:D15"/>
    <mergeCell ref="E14:E15"/>
    <mergeCell ref="F14:F15"/>
    <mergeCell ref="G14:G15"/>
    <mergeCell ref="AE2:AF2"/>
    <mergeCell ref="A5:AM5"/>
    <mergeCell ref="A6:AM6"/>
    <mergeCell ref="A7:AM7"/>
    <mergeCell ref="A8:AM8"/>
    <mergeCell ref="A9:AM9"/>
  </mergeCells>
  <pageMargins left="0.94513888888888886" right="0.74791666666666667" top="0.59027777777777779" bottom="0.98402777777777772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zoomScale="60" zoomScaleNormal="60" zoomScaleSheetLayoutView="50" workbookViewId="0"/>
  </sheetViews>
  <sheetFormatPr defaultRowHeight="25.5" x14ac:dyDescent="0.2"/>
  <cols>
    <col min="1" max="1" width="6.85546875" style="157" customWidth="1"/>
    <col min="2" max="2" width="137" style="157" customWidth="1"/>
    <col min="3" max="6" width="0" style="157" hidden="1" customWidth="1"/>
    <col min="7" max="7" width="26.570312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166</v>
      </c>
      <c r="H1" s="159"/>
      <c r="I1" s="159"/>
      <c r="K1" s="159"/>
      <c r="AM1" s="159" t="s">
        <v>166</v>
      </c>
    </row>
    <row r="2" spans="1:39" ht="12.75" hidden="1" customHeight="1" x14ac:dyDescent="0.2">
      <c r="B2" s="158"/>
      <c r="C2" s="158"/>
      <c r="D2" s="158"/>
      <c r="E2" s="158"/>
      <c r="F2" s="390" t="s">
        <v>167</v>
      </c>
      <c r="G2" s="390"/>
      <c r="H2" s="390"/>
    </row>
    <row r="3" spans="1:39" ht="26.25" hidden="1" x14ac:dyDescent="0.2">
      <c r="B3" s="162"/>
      <c r="C3" s="162"/>
      <c r="D3" s="162"/>
      <c r="E3" s="162"/>
      <c r="W3" s="382" t="s">
        <v>168</v>
      </c>
      <c r="X3" s="382"/>
      <c r="Y3" s="382"/>
      <c r="Z3" s="382"/>
      <c r="AA3" s="161"/>
      <c r="AB3" s="161"/>
      <c r="AC3" s="161"/>
      <c r="AD3" s="161"/>
    </row>
    <row r="4" spans="1:39" x14ac:dyDescent="0.2">
      <c r="B4" s="162"/>
      <c r="C4" s="162"/>
      <c r="D4" s="162"/>
      <c r="E4" s="162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s="165" customFormat="1" ht="25.5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2.5" customHeight="1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169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x14ac:dyDescent="0.2">
      <c r="A10" s="158"/>
      <c r="B10" s="158"/>
      <c r="C10" s="158"/>
      <c r="D10" s="158"/>
      <c r="E10" s="158"/>
      <c r="F10" s="158"/>
      <c r="G10" s="158"/>
      <c r="H10" s="158"/>
    </row>
    <row r="11" spans="1:39" s="165" customFormat="1" ht="26.25" x14ac:dyDescent="0.2">
      <c r="A11" s="158"/>
      <c r="B11" s="158"/>
      <c r="C11" s="158"/>
      <c r="D11" s="158"/>
      <c r="E11" s="158"/>
      <c r="F11" s="158"/>
      <c r="G11" s="158"/>
      <c r="H11" s="158"/>
    </row>
    <row r="12" spans="1:39" x14ac:dyDescent="0.2">
      <c r="B12" s="162"/>
      <c r="C12" s="162"/>
      <c r="D12" s="162"/>
      <c r="E12" s="162"/>
    </row>
    <row r="13" spans="1:39" ht="26.25" x14ac:dyDescent="0.2">
      <c r="F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59"/>
      <c r="X13" s="166"/>
      <c r="Y13" s="166"/>
      <c r="AG13" s="159"/>
      <c r="AH13" s="159"/>
      <c r="AI13" s="159"/>
      <c r="AJ13" s="159"/>
      <c r="AM13" s="159" t="s">
        <v>5</v>
      </c>
    </row>
    <row r="14" spans="1:39" s="162" customFormat="1" ht="26.25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5" t="s">
        <v>18</v>
      </c>
      <c r="P14" s="385" t="s">
        <v>17</v>
      </c>
      <c r="Q14" s="385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170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66.7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5"/>
      <c r="P15" s="385"/>
      <c r="Q15" s="385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2.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2:40" s="165" customFormat="1" ht="30.75" customHeight="1" x14ac:dyDescent="0.2">
      <c r="B17" s="171" t="s">
        <v>161</v>
      </c>
      <c r="C17" s="172">
        <f>SUM(C18+C22)</f>
        <v>1594</v>
      </c>
      <c r="D17" s="172">
        <f t="shared" ref="D17:AM17" si="0">SUM(D18+D22)</f>
        <v>1644</v>
      </c>
      <c r="E17" s="172">
        <f t="shared" si="0"/>
        <v>1380</v>
      </c>
      <c r="F17" s="172">
        <f t="shared" si="0"/>
        <v>1900</v>
      </c>
      <c r="G17" s="172">
        <f t="shared" si="0"/>
        <v>1500</v>
      </c>
      <c r="H17" s="172">
        <f t="shared" si="0"/>
        <v>0</v>
      </c>
      <c r="I17" s="172">
        <f>SUM(I18+I22)</f>
        <v>1594</v>
      </c>
      <c r="J17" s="172">
        <f t="shared" si="0"/>
        <v>0</v>
      </c>
      <c r="K17" s="172">
        <f t="shared" si="0"/>
        <v>1594</v>
      </c>
      <c r="L17" s="172">
        <f t="shared" si="0"/>
        <v>0</v>
      </c>
      <c r="M17" s="172">
        <f t="shared" si="0"/>
        <v>1594</v>
      </c>
      <c r="N17" s="172">
        <f t="shared" si="0"/>
        <v>0</v>
      </c>
      <c r="O17" s="172">
        <f t="shared" si="0"/>
        <v>1594</v>
      </c>
      <c r="P17" s="172">
        <f t="shared" si="0"/>
        <v>0</v>
      </c>
      <c r="Q17" s="172">
        <f t="shared" si="0"/>
        <v>1594</v>
      </c>
      <c r="R17" s="172">
        <f t="shared" si="0"/>
        <v>0</v>
      </c>
      <c r="S17" s="172">
        <f t="shared" si="0"/>
        <v>1594</v>
      </c>
      <c r="T17" s="172">
        <f t="shared" si="0"/>
        <v>0</v>
      </c>
      <c r="U17" s="172">
        <f t="shared" si="0"/>
        <v>1594</v>
      </c>
      <c r="V17" s="172">
        <f t="shared" si="0"/>
        <v>0</v>
      </c>
      <c r="W17" s="172">
        <f t="shared" si="0"/>
        <v>1594</v>
      </c>
      <c r="X17" s="172">
        <f t="shared" si="0"/>
        <v>0</v>
      </c>
      <c r="Y17" s="172">
        <f t="shared" si="0"/>
        <v>50</v>
      </c>
      <c r="Z17" s="172">
        <f t="shared" si="0"/>
        <v>1644</v>
      </c>
      <c r="AA17" s="172">
        <f t="shared" si="0"/>
        <v>0</v>
      </c>
      <c r="AB17" s="172">
        <f t="shared" si="0"/>
        <v>1644</v>
      </c>
      <c r="AC17" s="172">
        <f t="shared" si="0"/>
        <v>0</v>
      </c>
      <c r="AD17" s="172">
        <f t="shared" si="0"/>
        <v>1644</v>
      </c>
      <c r="AE17" s="172">
        <f t="shared" si="0"/>
        <v>0</v>
      </c>
      <c r="AF17" s="172">
        <f t="shared" si="0"/>
        <v>1644</v>
      </c>
      <c r="AG17" s="172">
        <f t="shared" si="0"/>
        <v>0</v>
      </c>
      <c r="AH17" s="172">
        <f t="shared" si="0"/>
        <v>1644</v>
      </c>
      <c r="AI17" s="172">
        <f t="shared" si="0"/>
        <v>0</v>
      </c>
      <c r="AJ17" s="172">
        <f t="shared" si="0"/>
        <v>1644</v>
      </c>
      <c r="AK17" s="172">
        <f t="shared" si="0"/>
        <v>0</v>
      </c>
      <c r="AL17" s="172">
        <f t="shared" si="0"/>
        <v>0</v>
      </c>
      <c r="AM17" s="172">
        <f t="shared" si="0"/>
        <v>0</v>
      </c>
      <c r="AN17" s="192"/>
    </row>
    <row r="18" spans="2:40" s="165" customFormat="1" ht="28.5" customHeight="1" x14ac:dyDescent="0.35">
      <c r="B18" s="193" t="s">
        <v>171</v>
      </c>
      <c r="C18" s="175">
        <f>SUM(C19+C20+C21)</f>
        <v>1594</v>
      </c>
      <c r="D18" s="175">
        <f>SUM(D19+D20+D21)</f>
        <v>1644</v>
      </c>
      <c r="E18" s="175">
        <f>SUM(E19+E20+E21)</f>
        <v>1380</v>
      </c>
      <c r="F18" s="175">
        <f t="shared" ref="F18:U18" si="1">SUM(F19+F20+F21)</f>
        <v>1900</v>
      </c>
      <c r="G18" s="175">
        <f>SUM(G19+G20+G21)</f>
        <v>1500</v>
      </c>
      <c r="H18" s="175">
        <f t="shared" si="1"/>
        <v>0</v>
      </c>
      <c r="I18" s="175">
        <f>SUM(I19+I20+I21)</f>
        <v>1594</v>
      </c>
      <c r="J18" s="175">
        <f t="shared" si="1"/>
        <v>0</v>
      </c>
      <c r="K18" s="175">
        <f t="shared" si="1"/>
        <v>1594</v>
      </c>
      <c r="L18" s="175">
        <f t="shared" si="1"/>
        <v>0</v>
      </c>
      <c r="M18" s="175">
        <f t="shared" si="1"/>
        <v>1594</v>
      </c>
      <c r="N18" s="175">
        <f t="shared" si="1"/>
        <v>0</v>
      </c>
      <c r="O18" s="175">
        <f t="shared" si="1"/>
        <v>1594</v>
      </c>
      <c r="P18" s="175">
        <f>SUM(P19+P20+P21)</f>
        <v>0</v>
      </c>
      <c r="Q18" s="175">
        <f t="shared" si="1"/>
        <v>1594</v>
      </c>
      <c r="R18" s="175">
        <f t="shared" si="1"/>
        <v>0</v>
      </c>
      <c r="S18" s="175">
        <f t="shared" si="1"/>
        <v>1594</v>
      </c>
      <c r="T18" s="175">
        <f>SUM(T19+T20+T21)</f>
        <v>0</v>
      </c>
      <c r="U18" s="175">
        <f t="shared" si="1"/>
        <v>1594</v>
      </c>
      <c r="V18" s="175">
        <f>SUM(V19+V20+V21)</f>
        <v>0</v>
      </c>
      <c r="W18" s="175">
        <f>SUM(W19+W20+W21)</f>
        <v>1594</v>
      </c>
      <c r="X18" s="175">
        <f>SUM(X19+X20+X21)</f>
        <v>0</v>
      </c>
      <c r="Y18" s="175">
        <f t="shared" ref="Y18:AE18" si="2">SUM(Y19+Y20+Y21)</f>
        <v>50</v>
      </c>
      <c r="Z18" s="175">
        <f t="shared" si="2"/>
        <v>1644</v>
      </c>
      <c r="AA18" s="175">
        <f t="shared" si="2"/>
        <v>0</v>
      </c>
      <c r="AB18" s="175">
        <f t="shared" si="2"/>
        <v>1644</v>
      </c>
      <c r="AC18" s="175">
        <f t="shared" si="2"/>
        <v>0</v>
      </c>
      <c r="AD18" s="175">
        <f t="shared" si="2"/>
        <v>1644</v>
      </c>
      <c r="AE18" s="175">
        <f t="shared" si="2"/>
        <v>0</v>
      </c>
      <c r="AF18" s="175">
        <f t="shared" ref="AF18:AM18" si="3">SUM(AF19+AF20+AF21)</f>
        <v>1644</v>
      </c>
      <c r="AG18" s="175">
        <f t="shared" si="3"/>
        <v>0</v>
      </c>
      <c r="AH18" s="175">
        <f>SUM(AH19+AH20+AH21)</f>
        <v>1644</v>
      </c>
      <c r="AI18" s="175">
        <f>SUM(AI19+AI20+AI21)</f>
        <v>0</v>
      </c>
      <c r="AJ18" s="175">
        <f>SUM(AJ19+AJ20+AJ21)</f>
        <v>1644</v>
      </c>
      <c r="AK18" s="175">
        <f t="shared" si="3"/>
        <v>0</v>
      </c>
      <c r="AL18" s="175">
        <f t="shared" si="3"/>
        <v>0</v>
      </c>
      <c r="AM18" s="175">
        <f t="shared" si="3"/>
        <v>0</v>
      </c>
    </row>
    <row r="19" spans="2:40" s="165" customFormat="1" ht="28.5" customHeight="1" x14ac:dyDescent="0.35">
      <c r="B19" s="185" t="s">
        <v>87</v>
      </c>
      <c r="C19" s="194">
        <f t="shared" ref="C19:E20" si="4">SUM(C29)</f>
        <v>1100</v>
      </c>
      <c r="D19" s="194">
        <f t="shared" si="4"/>
        <v>1150</v>
      </c>
      <c r="E19" s="194">
        <f t="shared" si="4"/>
        <v>1139</v>
      </c>
      <c r="F19" s="194">
        <f t="shared" ref="F19:U19" si="5">SUM(F29)</f>
        <v>1500</v>
      </c>
      <c r="G19" s="194">
        <f>SUM(G29)</f>
        <v>1250</v>
      </c>
      <c r="H19" s="194">
        <f t="shared" si="5"/>
        <v>0</v>
      </c>
      <c r="I19" s="194">
        <f>SUM(I29)</f>
        <v>1100</v>
      </c>
      <c r="J19" s="194">
        <f t="shared" si="5"/>
        <v>0</v>
      </c>
      <c r="K19" s="194">
        <f t="shared" si="5"/>
        <v>1100</v>
      </c>
      <c r="L19" s="194">
        <f t="shared" si="5"/>
        <v>0</v>
      </c>
      <c r="M19" s="194">
        <f t="shared" si="5"/>
        <v>1100</v>
      </c>
      <c r="N19" s="194">
        <f t="shared" si="5"/>
        <v>0</v>
      </c>
      <c r="O19" s="194">
        <f t="shared" si="5"/>
        <v>1100</v>
      </c>
      <c r="P19" s="194">
        <f>SUM(P29)</f>
        <v>0</v>
      </c>
      <c r="Q19" s="194">
        <f t="shared" si="5"/>
        <v>1100</v>
      </c>
      <c r="R19" s="194">
        <f t="shared" si="5"/>
        <v>0</v>
      </c>
      <c r="S19" s="194">
        <f t="shared" si="5"/>
        <v>1100</v>
      </c>
      <c r="T19" s="194">
        <f>SUM(T29)</f>
        <v>0</v>
      </c>
      <c r="U19" s="194">
        <f t="shared" si="5"/>
        <v>1100</v>
      </c>
      <c r="V19" s="194">
        <f>SUM(V29)</f>
        <v>0</v>
      </c>
      <c r="W19" s="195">
        <f t="shared" ref="W19:W29" si="6">SUM(U19+V19)</f>
        <v>1100</v>
      </c>
      <c r="X19" s="194">
        <f>SUM(X29)</f>
        <v>0</v>
      </c>
      <c r="Y19" s="194">
        <f>SUM(Y29)</f>
        <v>50</v>
      </c>
      <c r="Z19" s="195">
        <f>SUM(W19+X19+Y19)</f>
        <v>1150</v>
      </c>
      <c r="AA19" s="194">
        <f>SUM(AA29)</f>
        <v>0</v>
      </c>
      <c r="AB19" s="195">
        <f>SUM(Z19+AA19)</f>
        <v>1150</v>
      </c>
      <c r="AC19" s="194">
        <f>SUM(AC29)</f>
        <v>0</v>
      </c>
      <c r="AD19" s="195">
        <f>SUM(AB19+AC19)</f>
        <v>1150</v>
      </c>
      <c r="AE19" s="194">
        <f>SUM(AE29)</f>
        <v>0</v>
      </c>
      <c r="AF19" s="194">
        <f>SUM(AD19+AE19)</f>
        <v>1150</v>
      </c>
      <c r="AG19" s="194">
        <f>SUM(AG29)</f>
        <v>0</v>
      </c>
      <c r="AH19" s="194">
        <f>SUM(AF19+AG19)</f>
        <v>1150</v>
      </c>
      <c r="AI19" s="194">
        <f>SUM(AI29)</f>
        <v>0</v>
      </c>
      <c r="AJ19" s="194">
        <f>SUM(AH19+AI19)</f>
        <v>1150</v>
      </c>
      <c r="AK19" s="194">
        <f t="shared" ref="AK19:AM20" si="7">SUM(AK29)</f>
        <v>0</v>
      </c>
      <c r="AL19" s="194">
        <f t="shared" si="7"/>
        <v>0</v>
      </c>
      <c r="AM19" s="194">
        <f t="shared" si="7"/>
        <v>0</v>
      </c>
    </row>
    <row r="20" spans="2:40" s="165" customFormat="1" ht="28.5" customHeight="1" x14ac:dyDescent="0.35">
      <c r="B20" s="185" t="s">
        <v>88</v>
      </c>
      <c r="C20" s="194">
        <f t="shared" si="4"/>
        <v>494</v>
      </c>
      <c r="D20" s="194">
        <f t="shared" si="4"/>
        <v>494</v>
      </c>
      <c r="E20" s="194">
        <f t="shared" si="4"/>
        <v>241</v>
      </c>
      <c r="F20" s="194">
        <f t="shared" ref="F20:U20" si="8">SUM(F30)</f>
        <v>400</v>
      </c>
      <c r="G20" s="194">
        <f>SUM(G30)</f>
        <v>250</v>
      </c>
      <c r="H20" s="194">
        <f t="shared" si="8"/>
        <v>0</v>
      </c>
      <c r="I20" s="194">
        <f>SUM(I30)</f>
        <v>494</v>
      </c>
      <c r="J20" s="194">
        <f t="shared" si="8"/>
        <v>0</v>
      </c>
      <c r="K20" s="194">
        <f t="shared" si="8"/>
        <v>494</v>
      </c>
      <c r="L20" s="194">
        <f t="shared" si="8"/>
        <v>0</v>
      </c>
      <c r="M20" s="194">
        <f t="shared" si="8"/>
        <v>494</v>
      </c>
      <c r="N20" s="194">
        <f t="shared" si="8"/>
        <v>0</v>
      </c>
      <c r="O20" s="194">
        <f t="shared" si="8"/>
        <v>494</v>
      </c>
      <c r="P20" s="194">
        <f>SUM(P30)</f>
        <v>0</v>
      </c>
      <c r="Q20" s="194">
        <f t="shared" si="8"/>
        <v>494</v>
      </c>
      <c r="R20" s="194">
        <f t="shared" si="8"/>
        <v>0</v>
      </c>
      <c r="S20" s="194">
        <f t="shared" si="8"/>
        <v>494</v>
      </c>
      <c r="T20" s="194">
        <f>SUM(T30)</f>
        <v>0</v>
      </c>
      <c r="U20" s="194">
        <f t="shared" si="8"/>
        <v>494</v>
      </c>
      <c r="V20" s="194">
        <f>SUM(V30)</f>
        <v>0</v>
      </c>
      <c r="W20" s="195">
        <f t="shared" si="6"/>
        <v>494</v>
      </c>
      <c r="X20" s="194">
        <f>SUM(X30)</f>
        <v>0</v>
      </c>
      <c r="Y20" s="194">
        <f>SUM(Y30)</f>
        <v>0</v>
      </c>
      <c r="Z20" s="195">
        <f t="shared" ref="Z20:Z30" si="9">SUM(W20+X20+Y20)</f>
        <v>494</v>
      </c>
      <c r="AA20" s="194">
        <f>SUM(AA30)</f>
        <v>0</v>
      </c>
      <c r="AB20" s="195">
        <f>SUM(Z20+AA20)</f>
        <v>494</v>
      </c>
      <c r="AC20" s="194">
        <f>SUM(AC30)</f>
        <v>0</v>
      </c>
      <c r="AD20" s="195">
        <f>SUM(AB20+AC20)</f>
        <v>494</v>
      </c>
      <c r="AE20" s="194">
        <f>SUM(AE30)</f>
        <v>0</v>
      </c>
      <c r="AF20" s="194">
        <f>SUM(AD20+AE20)</f>
        <v>494</v>
      </c>
      <c r="AG20" s="194">
        <f>SUM(AG30)</f>
        <v>0</v>
      </c>
      <c r="AH20" s="194">
        <f>SUM(AF20+AG20)</f>
        <v>494</v>
      </c>
      <c r="AI20" s="194">
        <f>SUM(AI30)</f>
        <v>0</v>
      </c>
      <c r="AJ20" s="194">
        <f>SUM(AH20+AI20)</f>
        <v>494</v>
      </c>
      <c r="AK20" s="194">
        <f t="shared" si="7"/>
        <v>0</v>
      </c>
      <c r="AL20" s="194">
        <f t="shared" si="7"/>
        <v>0</v>
      </c>
      <c r="AM20" s="194">
        <f t="shared" si="7"/>
        <v>0</v>
      </c>
    </row>
    <row r="21" spans="2:40" s="165" customFormat="1" ht="25.5" hidden="1" customHeight="1" x14ac:dyDescent="0.2">
      <c r="B21" s="178" t="s">
        <v>90</v>
      </c>
      <c r="C21" s="196">
        <f>SUM(C26)</f>
        <v>0</v>
      </c>
      <c r="D21" s="196">
        <f>SUM(D26)</f>
        <v>0</v>
      </c>
      <c r="E21" s="196">
        <f>SUM(E26)</f>
        <v>0</v>
      </c>
      <c r="F21" s="196">
        <f t="shared" ref="F21:U21" si="10">SUM(F26)</f>
        <v>0</v>
      </c>
      <c r="G21" s="196">
        <f>SUM(G26)</f>
        <v>0</v>
      </c>
      <c r="H21" s="196">
        <f t="shared" si="10"/>
        <v>0</v>
      </c>
      <c r="I21" s="196">
        <f>SUM(I26)</f>
        <v>0</v>
      </c>
      <c r="J21" s="196">
        <f t="shared" si="10"/>
        <v>0</v>
      </c>
      <c r="K21" s="196">
        <f t="shared" si="10"/>
        <v>0</v>
      </c>
      <c r="L21" s="196">
        <f t="shared" si="10"/>
        <v>0</v>
      </c>
      <c r="M21" s="196">
        <f t="shared" si="10"/>
        <v>0</v>
      </c>
      <c r="N21" s="196">
        <f t="shared" si="10"/>
        <v>0</v>
      </c>
      <c r="O21" s="196">
        <f t="shared" si="10"/>
        <v>0</v>
      </c>
      <c r="P21" s="196">
        <f>SUM(P26)</f>
        <v>0</v>
      </c>
      <c r="Q21" s="196">
        <f t="shared" si="10"/>
        <v>0</v>
      </c>
      <c r="R21" s="196">
        <f t="shared" si="10"/>
        <v>0</v>
      </c>
      <c r="S21" s="196">
        <f t="shared" si="10"/>
        <v>0</v>
      </c>
      <c r="T21" s="196">
        <f>SUM(T26)</f>
        <v>0</v>
      </c>
      <c r="U21" s="196">
        <f t="shared" si="10"/>
        <v>0</v>
      </c>
      <c r="V21" s="196">
        <f>SUM(V26)</f>
        <v>0</v>
      </c>
      <c r="W21" s="195">
        <f t="shared" si="6"/>
        <v>0</v>
      </c>
      <c r="X21" s="196">
        <f>SUM(X26)</f>
        <v>0</v>
      </c>
      <c r="Y21" s="196">
        <f>SUM(Y26)</f>
        <v>0</v>
      </c>
      <c r="Z21" s="195">
        <f t="shared" si="9"/>
        <v>0</v>
      </c>
      <c r="AA21" s="196">
        <f>SUM(AA26)</f>
        <v>0</v>
      </c>
      <c r="AB21" s="195">
        <f>SUM(Z21+AA21)</f>
        <v>0</v>
      </c>
      <c r="AC21" s="196">
        <f>SUM(AC26)</f>
        <v>0</v>
      </c>
      <c r="AD21" s="195">
        <f>SUM(AB21+AC21)</f>
        <v>0</v>
      </c>
      <c r="AE21" s="196">
        <f>SUM(AE26)</f>
        <v>0</v>
      </c>
      <c r="AF21" s="194">
        <f>SUM(AD21+AE21)</f>
        <v>0</v>
      </c>
      <c r="AG21" s="196">
        <f>SUM(AG26)</f>
        <v>0</v>
      </c>
      <c r="AH21" s="194">
        <f>SUM(AF21+AG21)</f>
        <v>0</v>
      </c>
      <c r="AI21" s="196">
        <f>SUM(AI26)</f>
        <v>0</v>
      </c>
      <c r="AJ21" s="194">
        <f>SUM(AH21+AI21)</f>
        <v>0</v>
      </c>
      <c r="AK21" s="196">
        <f>SUM(AK26)</f>
        <v>0</v>
      </c>
      <c r="AL21" s="196">
        <f>SUM(AL26)</f>
        <v>0</v>
      </c>
      <c r="AM21" s="196">
        <f>SUM(AM26)</f>
        <v>0</v>
      </c>
    </row>
    <row r="22" spans="2:40" ht="27.75" customHeight="1" x14ac:dyDescent="0.35">
      <c r="B22" s="181" t="s">
        <v>105</v>
      </c>
      <c r="C22" s="180">
        <f>SUM(C23+C24)</f>
        <v>0</v>
      </c>
      <c r="D22" s="180">
        <f>SUM(D23+D24)</f>
        <v>0</v>
      </c>
      <c r="E22" s="180">
        <f>SUM(E23+E24)</f>
        <v>0</v>
      </c>
      <c r="F22" s="180">
        <f t="shared" ref="F22:AM22" si="11">SUM(F23+F24)</f>
        <v>0</v>
      </c>
      <c r="G22" s="180">
        <f>SUM(G23+G24)</f>
        <v>0</v>
      </c>
      <c r="H22" s="180">
        <f t="shared" si="11"/>
        <v>0</v>
      </c>
      <c r="I22" s="180">
        <f>SUM(I23+I24)</f>
        <v>0</v>
      </c>
      <c r="J22" s="180">
        <f t="shared" si="11"/>
        <v>0</v>
      </c>
      <c r="K22" s="180">
        <f t="shared" si="11"/>
        <v>0</v>
      </c>
      <c r="L22" s="180">
        <f>SUM(L23+L24)</f>
        <v>0</v>
      </c>
      <c r="M22" s="180">
        <f t="shared" si="11"/>
        <v>0</v>
      </c>
      <c r="N22" s="180">
        <f t="shared" si="11"/>
        <v>0</v>
      </c>
      <c r="O22" s="180">
        <f t="shared" si="11"/>
        <v>0</v>
      </c>
      <c r="P22" s="180">
        <f>SUM(P23+P24)</f>
        <v>0</v>
      </c>
      <c r="Q22" s="180">
        <f t="shared" si="11"/>
        <v>0</v>
      </c>
      <c r="R22" s="180">
        <f>SUM(R23+R24)</f>
        <v>0</v>
      </c>
      <c r="S22" s="180">
        <f t="shared" si="11"/>
        <v>0</v>
      </c>
      <c r="T22" s="180">
        <f>SUM(T23+T24)</f>
        <v>0</v>
      </c>
      <c r="U22" s="180">
        <f t="shared" si="11"/>
        <v>0</v>
      </c>
      <c r="V22" s="180">
        <f t="shared" si="11"/>
        <v>0</v>
      </c>
      <c r="W22" s="180">
        <f t="shared" si="11"/>
        <v>0</v>
      </c>
      <c r="X22" s="180">
        <f t="shared" si="11"/>
        <v>0</v>
      </c>
      <c r="Y22" s="180">
        <f>SUM(Y23+Y24)</f>
        <v>0</v>
      </c>
      <c r="Z22" s="195">
        <f t="shared" si="9"/>
        <v>0</v>
      </c>
      <c r="AA22" s="180">
        <f>SUM(AA23+AA24)</f>
        <v>0</v>
      </c>
      <c r="AB22" s="180">
        <f t="shared" si="11"/>
        <v>0</v>
      </c>
      <c r="AC22" s="180">
        <f t="shared" si="11"/>
        <v>0</v>
      </c>
      <c r="AD22" s="180">
        <f t="shared" si="11"/>
        <v>0</v>
      </c>
      <c r="AE22" s="180">
        <f>SUM(AE23+AE24)</f>
        <v>0</v>
      </c>
      <c r="AF22" s="194">
        <f>SUM(AD22+AE22)</f>
        <v>0</v>
      </c>
      <c r="AG22" s="180">
        <f>SUM(AG23+AG24)</f>
        <v>0</v>
      </c>
      <c r="AH22" s="194">
        <f>SUM(AF22+AG22)</f>
        <v>0</v>
      </c>
      <c r="AI22" s="180">
        <f>SUM(AI23+AI24)</f>
        <v>0</v>
      </c>
      <c r="AJ22" s="194">
        <f>SUM(AH22+AI22)</f>
        <v>0</v>
      </c>
      <c r="AK22" s="180">
        <f t="shared" si="11"/>
        <v>0</v>
      </c>
      <c r="AL22" s="180">
        <f t="shared" si="11"/>
        <v>0</v>
      </c>
      <c r="AM22" s="180">
        <f t="shared" si="11"/>
        <v>0</v>
      </c>
    </row>
    <row r="23" spans="2:40" ht="27" customHeight="1" x14ac:dyDescent="0.2">
      <c r="B23" s="177" t="s">
        <v>101</v>
      </c>
      <c r="C23" s="176">
        <f>SUM(C32)</f>
        <v>0</v>
      </c>
      <c r="D23" s="176">
        <f t="shared" ref="D23:R23" si="12">SUM(D32)</f>
        <v>0</v>
      </c>
      <c r="E23" s="176">
        <f t="shared" si="12"/>
        <v>0</v>
      </c>
      <c r="F23" s="176">
        <f t="shared" si="12"/>
        <v>0</v>
      </c>
      <c r="G23" s="176">
        <f>SUM(G32)</f>
        <v>0</v>
      </c>
      <c r="H23" s="176">
        <f t="shared" si="12"/>
        <v>0</v>
      </c>
      <c r="I23" s="176">
        <f>SUM(I32)</f>
        <v>0</v>
      </c>
      <c r="J23" s="176">
        <f t="shared" si="12"/>
        <v>0</v>
      </c>
      <c r="K23" s="176">
        <f t="shared" si="12"/>
        <v>0</v>
      </c>
      <c r="L23" s="176">
        <f t="shared" si="12"/>
        <v>0</v>
      </c>
      <c r="M23" s="176">
        <f t="shared" si="12"/>
        <v>0</v>
      </c>
      <c r="N23" s="176">
        <f t="shared" si="12"/>
        <v>0</v>
      </c>
      <c r="O23" s="176">
        <f t="shared" si="12"/>
        <v>0</v>
      </c>
      <c r="P23" s="176">
        <f t="shared" si="12"/>
        <v>0</v>
      </c>
      <c r="Q23" s="176">
        <f t="shared" si="12"/>
        <v>0</v>
      </c>
      <c r="R23" s="176">
        <f t="shared" si="12"/>
        <v>0</v>
      </c>
      <c r="S23" s="176">
        <f>SUM(S32)</f>
        <v>0</v>
      </c>
      <c r="T23" s="176">
        <f t="shared" ref="T23:AM23" si="13">SUM(T32)</f>
        <v>0</v>
      </c>
      <c r="U23" s="176">
        <f t="shared" si="13"/>
        <v>0</v>
      </c>
      <c r="V23" s="176">
        <f t="shared" si="13"/>
        <v>0</v>
      </c>
      <c r="W23" s="176">
        <f t="shared" si="13"/>
        <v>0</v>
      </c>
      <c r="X23" s="176">
        <f t="shared" si="13"/>
        <v>0</v>
      </c>
      <c r="Y23" s="176">
        <f>SUM(Y32)</f>
        <v>0</v>
      </c>
      <c r="Z23" s="195">
        <f t="shared" si="9"/>
        <v>0</v>
      </c>
      <c r="AA23" s="176">
        <f>SUM(AA32)</f>
        <v>0</v>
      </c>
      <c r="AB23" s="176">
        <f t="shared" si="13"/>
        <v>0</v>
      </c>
      <c r="AC23" s="176">
        <f t="shared" si="13"/>
        <v>0</v>
      </c>
      <c r="AD23" s="176">
        <f t="shared" si="13"/>
        <v>0</v>
      </c>
      <c r="AE23" s="176">
        <f t="shared" si="13"/>
        <v>0</v>
      </c>
      <c r="AF23" s="194">
        <f>SUM(AD23+AE23)</f>
        <v>0</v>
      </c>
      <c r="AG23" s="176">
        <f>SUM(AG32)</f>
        <v>0</v>
      </c>
      <c r="AH23" s="194">
        <f>SUM(AF23+AG23)</f>
        <v>0</v>
      </c>
      <c r="AI23" s="176">
        <f>SUM(AI32)</f>
        <v>0</v>
      </c>
      <c r="AJ23" s="194">
        <f>SUM(AH23+AI23)</f>
        <v>0</v>
      </c>
      <c r="AK23" s="176">
        <f t="shared" si="13"/>
        <v>0</v>
      </c>
      <c r="AL23" s="176">
        <f t="shared" si="13"/>
        <v>0</v>
      </c>
      <c r="AM23" s="176">
        <f t="shared" si="13"/>
        <v>0</v>
      </c>
    </row>
    <row r="24" spans="2:40" ht="48" hidden="1" customHeight="1" x14ac:dyDescent="0.2">
      <c r="B24" s="197" t="s">
        <v>172</v>
      </c>
      <c r="C24" s="172">
        <f t="shared" ref="C24:J25" si="14">SUM(C25)</f>
        <v>0</v>
      </c>
      <c r="D24" s="172">
        <f t="shared" si="14"/>
        <v>0</v>
      </c>
      <c r="E24" s="172">
        <f t="shared" si="14"/>
        <v>0</v>
      </c>
      <c r="F24" s="172">
        <f t="shared" si="14"/>
        <v>0</v>
      </c>
      <c r="G24" s="172">
        <f t="shared" si="14"/>
        <v>0</v>
      </c>
      <c r="H24" s="172">
        <f t="shared" si="14"/>
        <v>0</v>
      </c>
      <c r="I24" s="172">
        <f t="shared" si="14"/>
        <v>0</v>
      </c>
      <c r="J24" s="172">
        <f t="shared" si="14"/>
        <v>0</v>
      </c>
      <c r="K24" s="172">
        <f t="shared" ref="K24:T25" si="15">SUM(K25)</f>
        <v>0</v>
      </c>
      <c r="L24" s="172">
        <f t="shared" si="15"/>
        <v>0</v>
      </c>
      <c r="M24" s="172">
        <f t="shared" si="15"/>
        <v>0</v>
      </c>
      <c r="N24" s="172">
        <f t="shared" si="15"/>
        <v>0</v>
      </c>
      <c r="O24" s="172">
        <f t="shared" si="15"/>
        <v>0</v>
      </c>
      <c r="P24" s="172">
        <f t="shared" si="15"/>
        <v>0</v>
      </c>
      <c r="Q24" s="172">
        <f t="shared" si="15"/>
        <v>0</v>
      </c>
      <c r="R24" s="172">
        <f t="shared" si="15"/>
        <v>0</v>
      </c>
      <c r="S24" s="172">
        <f t="shared" si="15"/>
        <v>0</v>
      </c>
      <c r="T24" s="172">
        <f t="shared" si="15"/>
        <v>0</v>
      </c>
      <c r="U24" s="172">
        <f t="shared" ref="U24:AM25" si="16">SUM(U25)</f>
        <v>0</v>
      </c>
      <c r="V24" s="172">
        <f t="shared" si="16"/>
        <v>0</v>
      </c>
      <c r="W24" s="172">
        <f t="shared" si="16"/>
        <v>0</v>
      </c>
      <c r="X24" s="172">
        <f t="shared" si="16"/>
        <v>0</v>
      </c>
      <c r="Y24" s="172">
        <f t="shared" si="16"/>
        <v>0</v>
      </c>
      <c r="Z24" s="172">
        <f t="shared" si="16"/>
        <v>0</v>
      </c>
      <c r="AA24" s="172">
        <f t="shared" si="16"/>
        <v>0</v>
      </c>
      <c r="AB24" s="172">
        <f t="shared" si="16"/>
        <v>0</v>
      </c>
      <c r="AC24" s="172">
        <f t="shared" si="16"/>
        <v>0</v>
      </c>
      <c r="AD24" s="172">
        <f t="shared" si="16"/>
        <v>0</v>
      </c>
      <c r="AE24" s="172">
        <f t="shared" si="16"/>
        <v>0</v>
      </c>
      <c r="AF24" s="172">
        <f t="shared" si="16"/>
        <v>0</v>
      </c>
      <c r="AG24" s="172">
        <f t="shared" si="16"/>
        <v>0</v>
      </c>
      <c r="AH24" s="172">
        <f t="shared" si="16"/>
        <v>0</v>
      </c>
      <c r="AI24" s="172">
        <f t="shared" si="16"/>
        <v>0</v>
      </c>
      <c r="AJ24" s="172">
        <f t="shared" si="16"/>
        <v>0</v>
      </c>
      <c r="AK24" s="172">
        <f t="shared" si="16"/>
        <v>0</v>
      </c>
      <c r="AL24" s="172">
        <f t="shared" si="16"/>
        <v>0</v>
      </c>
      <c r="AM24" s="172">
        <f t="shared" si="16"/>
        <v>0</v>
      </c>
    </row>
    <row r="25" spans="2:40" ht="28.5" hidden="1" customHeight="1" x14ac:dyDescent="0.2">
      <c r="B25" s="198" t="s">
        <v>173</v>
      </c>
      <c r="C25" s="172">
        <f t="shared" si="14"/>
        <v>0</v>
      </c>
      <c r="D25" s="172">
        <f t="shared" si="14"/>
        <v>0</v>
      </c>
      <c r="E25" s="172">
        <f t="shared" si="14"/>
        <v>0</v>
      </c>
      <c r="F25" s="172">
        <f t="shared" si="14"/>
        <v>0</v>
      </c>
      <c r="G25" s="172">
        <f t="shared" si="14"/>
        <v>0</v>
      </c>
      <c r="H25" s="172">
        <f t="shared" si="14"/>
        <v>0</v>
      </c>
      <c r="I25" s="172">
        <f t="shared" si="14"/>
        <v>0</v>
      </c>
      <c r="J25" s="172">
        <f t="shared" si="14"/>
        <v>0</v>
      </c>
      <c r="K25" s="172">
        <f t="shared" si="15"/>
        <v>0</v>
      </c>
      <c r="L25" s="172">
        <f t="shared" si="15"/>
        <v>0</v>
      </c>
      <c r="M25" s="172">
        <f t="shared" si="15"/>
        <v>0</v>
      </c>
      <c r="N25" s="172">
        <f t="shared" si="15"/>
        <v>0</v>
      </c>
      <c r="O25" s="172">
        <f t="shared" si="15"/>
        <v>0</v>
      </c>
      <c r="P25" s="172">
        <f t="shared" si="15"/>
        <v>0</v>
      </c>
      <c r="Q25" s="172">
        <f t="shared" si="15"/>
        <v>0</v>
      </c>
      <c r="R25" s="172">
        <f t="shared" si="15"/>
        <v>0</v>
      </c>
      <c r="S25" s="172">
        <f t="shared" si="15"/>
        <v>0</v>
      </c>
      <c r="T25" s="172">
        <f t="shared" si="15"/>
        <v>0</v>
      </c>
      <c r="U25" s="172">
        <f t="shared" si="16"/>
        <v>0</v>
      </c>
      <c r="V25" s="172">
        <f t="shared" si="16"/>
        <v>0</v>
      </c>
      <c r="W25" s="172">
        <f t="shared" si="16"/>
        <v>0</v>
      </c>
      <c r="X25" s="172">
        <f t="shared" si="16"/>
        <v>0</v>
      </c>
      <c r="Y25" s="172">
        <f t="shared" si="16"/>
        <v>0</v>
      </c>
      <c r="Z25" s="172">
        <f t="shared" si="16"/>
        <v>0</v>
      </c>
      <c r="AA25" s="172">
        <f t="shared" si="16"/>
        <v>0</v>
      </c>
      <c r="AB25" s="172">
        <f t="shared" si="16"/>
        <v>0</v>
      </c>
      <c r="AC25" s="172">
        <f t="shared" si="16"/>
        <v>0</v>
      </c>
      <c r="AD25" s="172">
        <f t="shared" si="16"/>
        <v>0</v>
      </c>
      <c r="AE25" s="172">
        <f t="shared" si="16"/>
        <v>0</v>
      </c>
      <c r="AF25" s="172">
        <f t="shared" si="16"/>
        <v>0</v>
      </c>
      <c r="AG25" s="172">
        <f t="shared" si="16"/>
        <v>0</v>
      </c>
      <c r="AH25" s="172">
        <f t="shared" si="16"/>
        <v>0</v>
      </c>
      <c r="AI25" s="172">
        <f t="shared" si="16"/>
        <v>0</v>
      </c>
      <c r="AJ25" s="172">
        <f t="shared" si="16"/>
        <v>0</v>
      </c>
      <c r="AK25" s="172">
        <f t="shared" si="16"/>
        <v>0</v>
      </c>
      <c r="AL25" s="172">
        <f t="shared" si="16"/>
        <v>0</v>
      </c>
      <c r="AM25" s="172">
        <f t="shared" si="16"/>
        <v>0</v>
      </c>
    </row>
    <row r="26" spans="2:40" ht="26.25" hidden="1" customHeight="1" x14ac:dyDescent="0.2">
      <c r="B26" s="199" t="s">
        <v>90</v>
      </c>
      <c r="C26" s="200">
        <v>0</v>
      </c>
      <c r="D26" s="201">
        <v>0</v>
      </c>
      <c r="E26" s="200">
        <v>0</v>
      </c>
      <c r="F26" s="200">
        <v>0</v>
      </c>
      <c r="G26" s="200">
        <v>0</v>
      </c>
      <c r="H26" s="195">
        <v>0</v>
      </c>
      <c r="I26" s="200">
        <v>0</v>
      </c>
      <c r="J26" s="200">
        <v>0</v>
      </c>
      <c r="K26" s="195">
        <f>SUM(I26+J26)</f>
        <v>0</v>
      </c>
      <c r="L26" s="200">
        <v>0</v>
      </c>
      <c r="M26" s="195">
        <f>SUM(K26+L26)</f>
        <v>0</v>
      </c>
      <c r="N26" s="200">
        <v>0</v>
      </c>
      <c r="O26" s="195">
        <f>SUM(M26+N26)</f>
        <v>0</v>
      </c>
      <c r="P26" s="200">
        <v>0</v>
      </c>
      <c r="Q26" s="195">
        <f>SUM(O26+P26)</f>
        <v>0</v>
      </c>
      <c r="R26" s="200">
        <v>0</v>
      </c>
      <c r="S26" s="195">
        <f>SUM(Q26+R26)</f>
        <v>0</v>
      </c>
      <c r="T26" s="200">
        <v>0</v>
      </c>
      <c r="U26" s="195">
        <f>SUM(S26+T26)</f>
        <v>0</v>
      </c>
      <c r="V26" s="200">
        <v>0</v>
      </c>
      <c r="W26" s="195">
        <f t="shared" si="6"/>
        <v>0</v>
      </c>
      <c r="X26" s="200">
        <v>0</v>
      </c>
      <c r="Y26" s="200">
        <v>0</v>
      </c>
      <c r="Z26" s="195">
        <f t="shared" si="9"/>
        <v>0</v>
      </c>
      <c r="AA26" s="200">
        <v>0</v>
      </c>
      <c r="AB26" s="195">
        <f>SUM(Z26+AA26)</f>
        <v>0</v>
      </c>
      <c r="AC26" s="200">
        <v>0</v>
      </c>
      <c r="AD26" s="195">
        <f>SUM(AB26+AC26)</f>
        <v>0</v>
      </c>
      <c r="AE26" s="200">
        <v>0</v>
      </c>
      <c r="AF26" s="194">
        <f>SUM(AD26+AE26)</f>
        <v>0</v>
      </c>
      <c r="AG26" s="200">
        <v>0</v>
      </c>
      <c r="AH26" s="194">
        <f>SUM(AF26+AG26)</f>
        <v>0</v>
      </c>
      <c r="AI26" s="200">
        <v>0</v>
      </c>
      <c r="AJ26" s="194">
        <f>SUM(AH26+AI26)</f>
        <v>0</v>
      </c>
      <c r="AK26" s="195">
        <v>0</v>
      </c>
      <c r="AL26" s="195">
        <v>0</v>
      </c>
      <c r="AM26" s="195">
        <v>0</v>
      </c>
    </row>
    <row r="27" spans="2:40" ht="26.25" customHeight="1" x14ac:dyDescent="0.2">
      <c r="B27" s="202" t="s">
        <v>174</v>
      </c>
      <c r="C27" s="203">
        <f>SUM(C28+C31)</f>
        <v>1594</v>
      </c>
      <c r="D27" s="203">
        <f t="shared" ref="D27:AM27" si="17">SUM(D28+D31)</f>
        <v>1644</v>
      </c>
      <c r="E27" s="203">
        <f t="shared" si="17"/>
        <v>1380</v>
      </c>
      <c r="F27" s="203">
        <f t="shared" si="17"/>
        <v>1900</v>
      </c>
      <c r="G27" s="203">
        <f t="shared" si="17"/>
        <v>1500</v>
      </c>
      <c r="H27" s="203">
        <f t="shared" si="17"/>
        <v>0</v>
      </c>
      <c r="I27" s="203">
        <f>SUM(I28+I31)</f>
        <v>1594</v>
      </c>
      <c r="J27" s="203">
        <f t="shared" si="17"/>
        <v>0</v>
      </c>
      <c r="K27" s="203">
        <f t="shared" si="17"/>
        <v>1594</v>
      </c>
      <c r="L27" s="203">
        <f t="shared" si="17"/>
        <v>0</v>
      </c>
      <c r="M27" s="203">
        <f t="shared" si="17"/>
        <v>1594</v>
      </c>
      <c r="N27" s="203">
        <f t="shared" si="17"/>
        <v>0</v>
      </c>
      <c r="O27" s="203">
        <f t="shared" si="17"/>
        <v>1594</v>
      </c>
      <c r="P27" s="203">
        <f t="shared" si="17"/>
        <v>0</v>
      </c>
      <c r="Q27" s="203">
        <f t="shared" si="17"/>
        <v>1594</v>
      </c>
      <c r="R27" s="203">
        <f t="shared" si="17"/>
        <v>0</v>
      </c>
      <c r="S27" s="203">
        <f t="shared" si="17"/>
        <v>1594</v>
      </c>
      <c r="T27" s="203">
        <f t="shared" si="17"/>
        <v>0</v>
      </c>
      <c r="U27" s="203">
        <f t="shared" si="17"/>
        <v>1594</v>
      </c>
      <c r="V27" s="203">
        <f t="shared" si="17"/>
        <v>0</v>
      </c>
      <c r="W27" s="203">
        <f t="shared" si="17"/>
        <v>1594</v>
      </c>
      <c r="X27" s="203">
        <f t="shared" si="17"/>
        <v>0</v>
      </c>
      <c r="Y27" s="203">
        <f t="shared" si="17"/>
        <v>50</v>
      </c>
      <c r="Z27" s="203">
        <f t="shared" si="17"/>
        <v>1644</v>
      </c>
      <c r="AA27" s="203">
        <f t="shared" si="17"/>
        <v>0</v>
      </c>
      <c r="AB27" s="203">
        <f t="shared" si="17"/>
        <v>1644</v>
      </c>
      <c r="AC27" s="203">
        <f t="shared" si="17"/>
        <v>0</v>
      </c>
      <c r="AD27" s="203">
        <f t="shared" si="17"/>
        <v>1644</v>
      </c>
      <c r="AE27" s="203">
        <f t="shared" si="17"/>
        <v>0</v>
      </c>
      <c r="AF27" s="203">
        <f t="shared" si="17"/>
        <v>1644</v>
      </c>
      <c r="AG27" s="203">
        <f t="shared" si="17"/>
        <v>0</v>
      </c>
      <c r="AH27" s="203">
        <f t="shared" si="17"/>
        <v>1644</v>
      </c>
      <c r="AI27" s="203">
        <f t="shared" si="17"/>
        <v>0</v>
      </c>
      <c r="AJ27" s="203">
        <f t="shared" si="17"/>
        <v>1644</v>
      </c>
      <c r="AK27" s="203">
        <f t="shared" si="17"/>
        <v>0</v>
      </c>
      <c r="AL27" s="203">
        <f t="shared" si="17"/>
        <v>0</v>
      </c>
      <c r="AM27" s="203">
        <f t="shared" si="17"/>
        <v>0</v>
      </c>
      <c r="AN27" s="204"/>
    </row>
    <row r="28" spans="2:40" ht="26.25" customHeight="1" x14ac:dyDescent="0.2">
      <c r="B28" s="198" t="s">
        <v>173</v>
      </c>
      <c r="C28" s="205">
        <f>SUM(C29+C30)</f>
        <v>1594</v>
      </c>
      <c r="D28" s="205">
        <f>SUM(D29+D30)</f>
        <v>1644</v>
      </c>
      <c r="E28" s="205">
        <f>SUM(E29+E30)</f>
        <v>1380</v>
      </c>
      <c r="F28" s="205">
        <f t="shared" ref="F28:W28" si="18">SUM(F29+F30)</f>
        <v>1900</v>
      </c>
      <c r="G28" s="205">
        <f>SUM(G29+G30)</f>
        <v>1500</v>
      </c>
      <c r="H28" s="205">
        <f t="shared" si="18"/>
        <v>0</v>
      </c>
      <c r="I28" s="205">
        <f>SUM(I29+I30)</f>
        <v>1594</v>
      </c>
      <c r="J28" s="205">
        <f t="shared" si="18"/>
        <v>0</v>
      </c>
      <c r="K28" s="205">
        <f t="shared" si="18"/>
        <v>1594</v>
      </c>
      <c r="L28" s="205">
        <f t="shared" si="18"/>
        <v>0</v>
      </c>
      <c r="M28" s="205">
        <f t="shared" si="18"/>
        <v>1594</v>
      </c>
      <c r="N28" s="205">
        <f t="shared" si="18"/>
        <v>0</v>
      </c>
      <c r="O28" s="205">
        <f t="shared" si="18"/>
        <v>1594</v>
      </c>
      <c r="P28" s="205">
        <f>SUM(P29+P30)</f>
        <v>0</v>
      </c>
      <c r="Q28" s="205">
        <f t="shared" si="18"/>
        <v>1594</v>
      </c>
      <c r="R28" s="205">
        <f t="shared" si="18"/>
        <v>0</v>
      </c>
      <c r="S28" s="205">
        <f t="shared" si="18"/>
        <v>1594</v>
      </c>
      <c r="T28" s="205">
        <f>SUM(T29+T30)</f>
        <v>0</v>
      </c>
      <c r="U28" s="205">
        <f t="shared" si="18"/>
        <v>1594</v>
      </c>
      <c r="V28" s="205">
        <f>SUM(V29+V30)</f>
        <v>0</v>
      </c>
      <c r="W28" s="205">
        <f t="shared" si="18"/>
        <v>1594</v>
      </c>
      <c r="X28" s="205">
        <f t="shared" ref="X28:AE28" si="19">SUM(X29+X30)</f>
        <v>0</v>
      </c>
      <c r="Y28" s="205">
        <f>SUM(Y29+Y30)</f>
        <v>50</v>
      </c>
      <c r="Z28" s="205">
        <f>SUM(Z29+Z30)</f>
        <v>1644</v>
      </c>
      <c r="AA28" s="205">
        <f>SUM(AA29+AA30)</f>
        <v>0</v>
      </c>
      <c r="AB28" s="205">
        <f t="shared" si="19"/>
        <v>1644</v>
      </c>
      <c r="AC28" s="205">
        <f t="shared" si="19"/>
        <v>0</v>
      </c>
      <c r="AD28" s="205">
        <f t="shared" si="19"/>
        <v>1644</v>
      </c>
      <c r="AE28" s="205">
        <f t="shared" si="19"/>
        <v>0</v>
      </c>
      <c r="AF28" s="205">
        <f t="shared" ref="AF28:AM28" si="20">SUM(AF29+AF30)</f>
        <v>1644</v>
      </c>
      <c r="AG28" s="205">
        <f t="shared" si="20"/>
        <v>0</v>
      </c>
      <c r="AH28" s="205">
        <f t="shared" si="20"/>
        <v>1644</v>
      </c>
      <c r="AI28" s="205">
        <f>SUM(AI29+AI30)</f>
        <v>0</v>
      </c>
      <c r="AJ28" s="205">
        <f>SUM(AJ29+AJ30)</f>
        <v>1644</v>
      </c>
      <c r="AK28" s="205">
        <f t="shared" si="20"/>
        <v>0</v>
      </c>
      <c r="AL28" s="205">
        <f t="shared" si="20"/>
        <v>0</v>
      </c>
      <c r="AM28" s="205">
        <f t="shared" si="20"/>
        <v>0</v>
      </c>
    </row>
    <row r="29" spans="2:40" ht="26.25" customHeight="1" x14ac:dyDescent="0.35">
      <c r="B29" s="185" t="s">
        <v>87</v>
      </c>
      <c r="C29" s="195">
        <v>1100</v>
      </c>
      <c r="D29" s="201">
        <v>1150</v>
      </c>
      <c r="E29" s="195">
        <v>1139</v>
      </c>
      <c r="F29" s="195">
        <v>1500</v>
      </c>
      <c r="G29" s="195">
        <v>1250</v>
      </c>
      <c r="H29" s="195">
        <v>0</v>
      </c>
      <c r="I29" s="195">
        <v>1100</v>
      </c>
      <c r="J29" s="195">
        <v>0</v>
      </c>
      <c r="K29" s="195">
        <f>SUM(I29+J29)</f>
        <v>1100</v>
      </c>
      <c r="L29" s="195">
        <v>0</v>
      </c>
      <c r="M29" s="195">
        <f>SUM(K29+L29)</f>
        <v>1100</v>
      </c>
      <c r="N29" s="195">
        <v>0</v>
      </c>
      <c r="O29" s="195">
        <f>SUM(M29+N29)</f>
        <v>1100</v>
      </c>
      <c r="P29" s="195">
        <v>0</v>
      </c>
      <c r="Q29" s="195">
        <f>SUM(O29+P29)</f>
        <v>1100</v>
      </c>
      <c r="R29" s="195">
        <v>0</v>
      </c>
      <c r="S29" s="195">
        <f>SUM(Q29+R29)</f>
        <v>1100</v>
      </c>
      <c r="T29" s="195">
        <v>0</v>
      </c>
      <c r="U29" s="195">
        <f>SUM(S29+T29)</f>
        <v>1100</v>
      </c>
      <c r="V29" s="195">
        <v>0</v>
      </c>
      <c r="W29" s="195">
        <f t="shared" si="6"/>
        <v>1100</v>
      </c>
      <c r="X29" s="195">
        <v>0</v>
      </c>
      <c r="Y29" s="195">
        <v>50</v>
      </c>
      <c r="Z29" s="195">
        <f t="shared" si="9"/>
        <v>1150</v>
      </c>
      <c r="AA29" s="195">
        <v>0</v>
      </c>
      <c r="AB29" s="195">
        <f>SUM(Z29+AA29)</f>
        <v>1150</v>
      </c>
      <c r="AC29" s="195">
        <v>0</v>
      </c>
      <c r="AD29" s="195">
        <f>SUM(AB29+AC29)</f>
        <v>1150</v>
      </c>
      <c r="AE29" s="195">
        <v>0</v>
      </c>
      <c r="AF29" s="194">
        <f>SUM(AD29+AE29)</f>
        <v>1150</v>
      </c>
      <c r="AG29" s="195">
        <v>0</v>
      </c>
      <c r="AH29" s="194">
        <f>SUM(AF29+AG29)</f>
        <v>1150</v>
      </c>
      <c r="AI29" s="195">
        <v>0</v>
      </c>
      <c r="AJ29" s="194">
        <f>SUM(AH29+AI29)</f>
        <v>1150</v>
      </c>
      <c r="AK29" s="195">
        <v>0</v>
      </c>
      <c r="AL29" s="195">
        <v>0</v>
      </c>
      <c r="AM29" s="195">
        <v>0</v>
      </c>
    </row>
    <row r="30" spans="2:40" ht="26.25" customHeight="1" x14ac:dyDescent="0.35">
      <c r="B30" s="185" t="s">
        <v>88</v>
      </c>
      <c r="C30" s="195">
        <v>494</v>
      </c>
      <c r="D30" s="201">
        <v>494</v>
      </c>
      <c r="E30" s="195">
        <v>241</v>
      </c>
      <c r="F30" s="195">
        <v>400</v>
      </c>
      <c r="G30" s="195">
        <v>250</v>
      </c>
      <c r="H30" s="195">
        <v>0</v>
      </c>
      <c r="I30" s="195">
        <v>494</v>
      </c>
      <c r="J30" s="195">
        <v>0</v>
      </c>
      <c r="K30" s="195">
        <f>SUM(I30+J30)</f>
        <v>494</v>
      </c>
      <c r="L30" s="195">
        <v>0</v>
      </c>
      <c r="M30" s="195">
        <f>SUM(K30+L30)</f>
        <v>494</v>
      </c>
      <c r="N30" s="195">
        <v>0</v>
      </c>
      <c r="O30" s="195">
        <f>SUM(M30+N30)</f>
        <v>494</v>
      </c>
      <c r="P30" s="195">
        <v>0</v>
      </c>
      <c r="Q30" s="195">
        <f>SUM(O30+P30)</f>
        <v>494</v>
      </c>
      <c r="R30" s="195">
        <v>0</v>
      </c>
      <c r="S30" s="195">
        <f>SUM(Q30+R30)</f>
        <v>494</v>
      </c>
      <c r="T30" s="195">
        <v>0</v>
      </c>
      <c r="U30" s="195">
        <f>SUM(S30+T30)</f>
        <v>494</v>
      </c>
      <c r="V30" s="195">
        <v>0</v>
      </c>
      <c r="W30" s="195">
        <f>SUM(U30+V30)</f>
        <v>494</v>
      </c>
      <c r="X30" s="195">
        <v>0</v>
      </c>
      <c r="Y30" s="195">
        <v>0</v>
      </c>
      <c r="Z30" s="195">
        <f t="shared" si="9"/>
        <v>494</v>
      </c>
      <c r="AA30" s="195">
        <v>0</v>
      </c>
      <c r="AB30" s="195">
        <f>SUM(Z30+AA30)</f>
        <v>494</v>
      </c>
      <c r="AC30" s="195">
        <v>0</v>
      </c>
      <c r="AD30" s="195">
        <f>SUM(AB30+AC30)</f>
        <v>494</v>
      </c>
      <c r="AE30" s="195">
        <v>0</v>
      </c>
      <c r="AF30" s="194">
        <f>SUM(AD30+AE30)</f>
        <v>494</v>
      </c>
      <c r="AG30" s="195">
        <v>0</v>
      </c>
      <c r="AH30" s="194">
        <f>SUM(AF30+AG30)</f>
        <v>494</v>
      </c>
      <c r="AI30" s="195">
        <v>0</v>
      </c>
      <c r="AJ30" s="194">
        <f>SUM(AH30+AI30)</f>
        <v>494</v>
      </c>
      <c r="AK30" s="195">
        <v>0</v>
      </c>
      <c r="AL30" s="195">
        <v>0</v>
      </c>
      <c r="AM30" s="195">
        <v>0</v>
      </c>
    </row>
    <row r="31" spans="2:40" ht="27.75" hidden="1" customHeight="1" x14ac:dyDescent="0.35">
      <c r="B31" s="181" t="s">
        <v>105</v>
      </c>
      <c r="C31" s="180">
        <f>SUM(C32+C33)</f>
        <v>0</v>
      </c>
      <c r="D31" s="180">
        <f>SUM(D32+D33)</f>
        <v>0</v>
      </c>
      <c r="E31" s="180">
        <f>SUM(E32+E33)</f>
        <v>0</v>
      </c>
      <c r="F31" s="180">
        <f t="shared" ref="F31:AG31" si="21">SUM(F32+F33)</f>
        <v>0</v>
      </c>
      <c r="G31" s="180"/>
      <c r="H31" s="180">
        <f t="shared" si="21"/>
        <v>0</v>
      </c>
      <c r="I31" s="180">
        <f>SUM(I32+I33)</f>
        <v>0</v>
      </c>
      <c r="J31" s="180">
        <f t="shared" si="21"/>
        <v>0</v>
      </c>
      <c r="K31" s="180">
        <f t="shared" si="21"/>
        <v>0</v>
      </c>
      <c r="L31" s="180">
        <f>SUM(L32+L33)</f>
        <v>0</v>
      </c>
      <c r="M31" s="180">
        <f t="shared" si="21"/>
        <v>0</v>
      </c>
      <c r="N31" s="180">
        <f t="shared" si="21"/>
        <v>0</v>
      </c>
      <c r="O31" s="180">
        <f t="shared" si="21"/>
        <v>0</v>
      </c>
      <c r="P31" s="180">
        <f>SUM(P32+P33)</f>
        <v>0</v>
      </c>
      <c r="Q31" s="180">
        <f t="shared" si="21"/>
        <v>0</v>
      </c>
      <c r="R31" s="180">
        <f>SUM(R32+R33)</f>
        <v>0</v>
      </c>
      <c r="S31" s="180">
        <f t="shared" si="21"/>
        <v>0</v>
      </c>
      <c r="T31" s="180">
        <f>SUM(T32+T33)</f>
        <v>0</v>
      </c>
      <c r="U31" s="180">
        <f t="shared" si="21"/>
        <v>0</v>
      </c>
      <c r="V31" s="180">
        <f>SUM(V32+V33)</f>
        <v>0</v>
      </c>
      <c r="W31" s="180">
        <f t="shared" si="21"/>
        <v>0</v>
      </c>
      <c r="X31" s="180">
        <f t="shared" si="21"/>
        <v>0</v>
      </c>
      <c r="Y31" s="180"/>
      <c r="Z31" s="180">
        <f t="shared" si="21"/>
        <v>0</v>
      </c>
      <c r="AA31" s="180">
        <f t="shared" si="21"/>
        <v>0</v>
      </c>
      <c r="AB31" s="180">
        <f t="shared" si="21"/>
        <v>0</v>
      </c>
      <c r="AC31" s="180">
        <f t="shared" si="21"/>
        <v>0</v>
      </c>
      <c r="AD31" s="180">
        <f t="shared" si="21"/>
        <v>0</v>
      </c>
      <c r="AE31" s="180">
        <f t="shared" si="21"/>
        <v>0</v>
      </c>
      <c r="AF31" s="180">
        <f t="shared" si="21"/>
        <v>0</v>
      </c>
      <c r="AG31" s="180">
        <f t="shared" si="21"/>
        <v>0</v>
      </c>
      <c r="AH31" s="180"/>
      <c r="AI31" s="180"/>
      <c r="AJ31" s="180"/>
      <c r="AK31" s="180">
        <f>SUM(AK32+AK33)</f>
        <v>0</v>
      </c>
      <c r="AL31" s="180">
        <f>SUM(AL32+AL33)</f>
        <v>0</v>
      </c>
      <c r="AM31" s="180">
        <f>SUM(AM32+AM33)</f>
        <v>0</v>
      </c>
    </row>
    <row r="32" spans="2:40" ht="27" hidden="1" customHeight="1" x14ac:dyDescent="0.2">
      <c r="B32" s="177" t="s">
        <v>101</v>
      </c>
      <c r="C32" s="176">
        <v>0</v>
      </c>
      <c r="D32" s="176">
        <v>0</v>
      </c>
      <c r="E32" s="176">
        <v>0</v>
      </c>
      <c r="F32" s="176">
        <v>0</v>
      </c>
      <c r="G32" s="176"/>
      <c r="H32" s="176">
        <v>0</v>
      </c>
      <c r="I32" s="176">
        <v>0</v>
      </c>
      <c r="J32" s="176">
        <v>0</v>
      </c>
      <c r="K32" s="176">
        <f>SUM(I32+J32)</f>
        <v>0</v>
      </c>
      <c r="L32" s="176">
        <v>0</v>
      </c>
      <c r="M32" s="176">
        <f>SUM(K32+L32)</f>
        <v>0</v>
      </c>
      <c r="N32" s="176">
        <v>0</v>
      </c>
      <c r="O32" s="176">
        <f>SUM(M32+N32)</f>
        <v>0</v>
      </c>
      <c r="P32" s="176">
        <v>0</v>
      </c>
      <c r="Q32" s="176">
        <f>SUM(O32+P32)</f>
        <v>0</v>
      </c>
      <c r="R32" s="176">
        <v>0</v>
      </c>
      <c r="S32" s="176">
        <f>SUM(Q32+R32)</f>
        <v>0</v>
      </c>
      <c r="T32" s="176">
        <v>0</v>
      </c>
      <c r="U32" s="176">
        <f>SUM(S32+T32)</f>
        <v>0</v>
      </c>
      <c r="V32" s="176">
        <v>0</v>
      </c>
      <c r="W32" s="176">
        <f>SUM(U32+V32)</f>
        <v>0</v>
      </c>
      <c r="X32" s="176">
        <v>0</v>
      </c>
      <c r="Y32" s="176"/>
      <c r="Z32" s="176">
        <f>SUM(W32+X32)</f>
        <v>0</v>
      </c>
      <c r="AA32" s="176">
        <v>0</v>
      </c>
      <c r="AB32" s="176">
        <f>SUM(Z32+AA32)</f>
        <v>0</v>
      </c>
      <c r="AC32" s="176">
        <v>0</v>
      </c>
      <c r="AD32" s="176">
        <f>SUM(AB32+AC32)</f>
        <v>0</v>
      </c>
      <c r="AE32" s="176">
        <v>0</v>
      </c>
      <c r="AF32" s="176">
        <v>0</v>
      </c>
      <c r="AG32" s="176">
        <v>0</v>
      </c>
      <c r="AH32" s="176"/>
      <c r="AI32" s="176"/>
      <c r="AJ32" s="176"/>
      <c r="AK32" s="176">
        <v>0</v>
      </c>
      <c r="AL32" s="176">
        <v>0</v>
      </c>
      <c r="AM32" s="176">
        <v>0</v>
      </c>
    </row>
    <row r="33" spans="1:39" ht="26.25" customHeight="1" x14ac:dyDescent="0.35">
      <c r="B33" s="206"/>
      <c r="C33" s="206"/>
      <c r="D33" s="206"/>
      <c r="E33" s="206"/>
      <c r="F33" s="188"/>
      <c r="G33" s="188"/>
    </row>
    <row r="34" spans="1:39" ht="21" customHeight="1" x14ac:dyDescent="0.35">
      <c r="B34" s="206"/>
      <c r="C34" s="206"/>
      <c r="D34" s="206"/>
      <c r="E34" s="206"/>
      <c r="F34" s="188"/>
      <c r="G34" s="188"/>
    </row>
    <row r="35" spans="1:39" ht="21" customHeight="1" x14ac:dyDescent="0.2">
      <c r="A35" s="388" t="s">
        <v>163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8"/>
      <c r="AE35" s="388"/>
      <c r="AF35" s="388"/>
      <c r="AG35" s="388"/>
      <c r="AH35" s="388"/>
      <c r="AI35" s="388"/>
      <c r="AJ35" s="388"/>
      <c r="AK35" s="388"/>
      <c r="AL35" s="388"/>
      <c r="AM35" s="388"/>
    </row>
    <row r="36" spans="1:39" s="158" customFormat="1" ht="21" customHeight="1" x14ac:dyDescent="0.2">
      <c r="A36" s="389" t="s">
        <v>164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  <c r="AL36" s="389"/>
      <c r="AM36" s="389"/>
    </row>
    <row r="37" spans="1:39" s="158" customFormat="1" ht="12.75" hidden="1" customHeight="1" x14ac:dyDescent="0.2">
      <c r="A37" s="388" t="s">
        <v>155</v>
      </c>
      <c r="B37" s="388"/>
      <c r="C37" s="388"/>
      <c r="D37" s="388"/>
      <c r="E37" s="388"/>
      <c r="F37" s="388"/>
      <c r="G37" s="388"/>
      <c r="H37" s="388"/>
    </row>
    <row r="38" spans="1:39" s="190" customFormat="1" ht="12.75" hidden="1" customHeight="1" x14ac:dyDescent="0.2">
      <c r="A38" s="388" t="s">
        <v>157</v>
      </c>
      <c r="B38" s="388"/>
      <c r="C38" s="388"/>
      <c r="D38" s="388"/>
      <c r="E38" s="388"/>
      <c r="F38" s="388"/>
      <c r="G38" s="388"/>
      <c r="H38" s="388"/>
    </row>
    <row r="39" spans="1:39" hidden="1" x14ac:dyDescent="0.2">
      <c r="A39" s="389" t="s">
        <v>158</v>
      </c>
      <c r="B39" s="389"/>
      <c r="C39" s="389"/>
      <c r="D39" s="389"/>
      <c r="E39" s="389"/>
      <c r="F39" s="389"/>
      <c r="G39" s="389"/>
      <c r="H39" s="389"/>
    </row>
    <row r="52" spans="6:7" ht="26.25" x14ac:dyDescent="0.2">
      <c r="F52" s="158"/>
      <c r="G52" s="158"/>
    </row>
  </sheetData>
  <sheetProtection selectLockedCells="1" selectUnlockedCells="1"/>
  <mergeCells count="49">
    <mergeCell ref="A37:H37"/>
    <mergeCell ref="A38:H38"/>
    <mergeCell ref="A39:H39"/>
    <mergeCell ref="AJ14:AJ15"/>
    <mergeCell ref="AK14:AK15"/>
    <mergeCell ref="AL14:AL15"/>
    <mergeCell ref="AM14:AM15"/>
    <mergeCell ref="A35:AM35"/>
    <mergeCell ref="A36:AM36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3:Z3"/>
    <mergeCell ref="A5:AM5"/>
    <mergeCell ref="A6:AM6"/>
    <mergeCell ref="A7:AM7"/>
    <mergeCell ref="A8:AM8"/>
  </mergeCells>
  <pageMargins left="0.94513888888888886" right="0.74791666666666667" top="0.59027777777777779" bottom="0.5902777777777776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zoomScale="60" zoomScaleNormal="60" zoomScaleSheetLayoutView="50" workbookViewId="0"/>
  </sheetViews>
  <sheetFormatPr defaultRowHeight="25.5" x14ac:dyDescent="0.2"/>
  <cols>
    <col min="1" max="1" width="7.42578125" style="157" customWidth="1"/>
    <col min="2" max="2" width="145" style="157" customWidth="1"/>
    <col min="3" max="6" width="0" style="157" hidden="1" customWidth="1"/>
    <col min="7" max="7" width="27.5703125" style="157" customWidth="1"/>
    <col min="8" max="39" width="0" style="157" hidden="1" customWidth="1"/>
    <col min="40" max="16384" width="9.140625" style="157"/>
  </cols>
  <sheetData>
    <row r="1" spans="1:39" ht="21.75" customHeight="1" x14ac:dyDescent="0.2">
      <c r="B1" s="158"/>
      <c r="C1" s="158"/>
      <c r="D1" s="158"/>
      <c r="E1" s="158"/>
      <c r="F1" s="159"/>
      <c r="G1" s="159" t="s">
        <v>175</v>
      </c>
      <c r="H1" s="159"/>
      <c r="K1" s="159"/>
      <c r="AM1" s="159" t="s">
        <v>175</v>
      </c>
    </row>
    <row r="2" spans="1:39" ht="18.75" customHeight="1" x14ac:dyDescent="0.2">
      <c r="B2" s="158"/>
      <c r="C2" s="158"/>
      <c r="D2" s="158"/>
      <c r="E2" s="158"/>
      <c r="F2" s="390"/>
      <c r="G2" s="390"/>
      <c r="H2" s="390"/>
    </row>
    <row r="3" spans="1:39" ht="18.75" customHeight="1" x14ac:dyDescent="0.2">
      <c r="B3" s="158"/>
      <c r="C3" s="158"/>
      <c r="D3" s="158"/>
      <c r="E3" s="158"/>
      <c r="F3" s="191"/>
      <c r="G3" s="191"/>
      <c r="H3" s="191"/>
    </row>
    <row r="4" spans="1:39" hidden="1" x14ac:dyDescent="0.2">
      <c r="B4" s="162"/>
      <c r="C4" s="162"/>
      <c r="D4" s="162"/>
      <c r="E4" s="162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s="165" customFormat="1" ht="25.5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6.25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176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x14ac:dyDescent="0.2">
      <c r="B10" s="158"/>
      <c r="C10" s="158"/>
      <c r="D10" s="158"/>
      <c r="E10" s="158"/>
      <c r="F10" s="158"/>
      <c r="G10" s="158"/>
    </row>
    <row r="11" spans="1:39" s="165" customFormat="1" ht="26.25" hidden="1" x14ac:dyDescent="0.2">
      <c r="B11" s="158"/>
      <c r="C11" s="158"/>
      <c r="D11" s="158"/>
      <c r="E11" s="158"/>
      <c r="F11" s="158"/>
      <c r="G11" s="158"/>
    </row>
    <row r="12" spans="1:39" x14ac:dyDescent="0.2">
      <c r="B12" s="162"/>
      <c r="C12" s="162"/>
      <c r="D12" s="162"/>
      <c r="E12" s="162"/>
    </row>
    <row r="13" spans="1:39" ht="26.25" x14ac:dyDescent="0.2">
      <c r="F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59"/>
      <c r="X13" s="166"/>
      <c r="Y13" s="166"/>
      <c r="AH13" s="159"/>
      <c r="AI13" s="159"/>
      <c r="AJ13" s="159"/>
      <c r="AM13" s="159" t="s">
        <v>5</v>
      </c>
    </row>
    <row r="14" spans="1:39" s="162" customFormat="1" ht="25.5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5" t="s">
        <v>18</v>
      </c>
      <c r="P14" s="385" t="s">
        <v>17</v>
      </c>
      <c r="Q14" s="385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67.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5"/>
      <c r="P15" s="385"/>
      <c r="Q15" s="385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6.2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40" s="165" customFormat="1" ht="32.25" customHeight="1" x14ac:dyDescent="0.2">
      <c r="B17" s="171" t="s">
        <v>161</v>
      </c>
      <c r="C17" s="207">
        <f t="shared" ref="C17:AM17" si="0">SUM(C18)</f>
        <v>8545</v>
      </c>
      <c r="D17" s="207">
        <f t="shared" si="0"/>
        <v>6645</v>
      </c>
      <c r="E17" s="207">
        <f t="shared" si="0"/>
        <v>6504</v>
      </c>
      <c r="F17" s="207">
        <f t="shared" si="0"/>
        <v>6783</v>
      </c>
      <c r="G17" s="207">
        <f t="shared" si="0"/>
        <v>6783</v>
      </c>
      <c r="H17" s="207">
        <f t="shared" si="0"/>
        <v>0</v>
      </c>
      <c r="I17" s="207">
        <f t="shared" si="0"/>
        <v>8545</v>
      </c>
      <c r="J17" s="207">
        <f t="shared" si="0"/>
        <v>0</v>
      </c>
      <c r="K17" s="207">
        <f t="shared" si="0"/>
        <v>8545</v>
      </c>
      <c r="L17" s="207">
        <f t="shared" si="0"/>
        <v>0</v>
      </c>
      <c r="M17" s="207">
        <f t="shared" si="0"/>
        <v>8545</v>
      </c>
      <c r="N17" s="207">
        <f t="shared" si="0"/>
        <v>0</v>
      </c>
      <c r="O17" s="207">
        <f t="shared" si="0"/>
        <v>8545</v>
      </c>
      <c r="P17" s="207">
        <f t="shared" si="0"/>
        <v>0</v>
      </c>
      <c r="Q17" s="207">
        <f t="shared" si="0"/>
        <v>8545</v>
      </c>
      <c r="R17" s="207">
        <f t="shared" si="0"/>
        <v>0</v>
      </c>
      <c r="S17" s="207">
        <f t="shared" si="0"/>
        <v>8545</v>
      </c>
      <c r="T17" s="207">
        <f t="shared" si="0"/>
        <v>0</v>
      </c>
      <c r="U17" s="207">
        <f t="shared" si="0"/>
        <v>8545</v>
      </c>
      <c r="V17" s="207">
        <f t="shared" si="0"/>
        <v>0</v>
      </c>
      <c r="W17" s="207">
        <f t="shared" si="0"/>
        <v>8545</v>
      </c>
      <c r="X17" s="207">
        <f t="shared" si="0"/>
        <v>0</v>
      </c>
      <c r="Y17" s="207">
        <f t="shared" si="0"/>
        <v>0</v>
      </c>
      <c r="Z17" s="207">
        <f t="shared" si="0"/>
        <v>8545</v>
      </c>
      <c r="AA17" s="207">
        <f t="shared" si="0"/>
        <v>0</v>
      </c>
      <c r="AB17" s="207">
        <f t="shared" si="0"/>
        <v>8545</v>
      </c>
      <c r="AC17" s="207">
        <f t="shared" si="0"/>
        <v>-1900</v>
      </c>
      <c r="AD17" s="207">
        <f t="shared" si="0"/>
        <v>6645</v>
      </c>
      <c r="AE17" s="207">
        <f t="shared" si="0"/>
        <v>0</v>
      </c>
      <c r="AF17" s="207">
        <f t="shared" si="0"/>
        <v>6645</v>
      </c>
      <c r="AG17" s="207">
        <f t="shared" si="0"/>
        <v>0</v>
      </c>
      <c r="AH17" s="207">
        <f t="shared" si="0"/>
        <v>6645</v>
      </c>
      <c r="AI17" s="207">
        <f t="shared" si="0"/>
        <v>0</v>
      </c>
      <c r="AJ17" s="207">
        <f t="shared" si="0"/>
        <v>0</v>
      </c>
      <c r="AK17" s="207">
        <f t="shared" si="0"/>
        <v>0</v>
      </c>
      <c r="AL17" s="207">
        <f t="shared" si="0"/>
        <v>0</v>
      </c>
      <c r="AM17" s="170">
        <f t="shared" si="0"/>
        <v>0</v>
      </c>
    </row>
    <row r="18" spans="1:40" s="165" customFormat="1" ht="27.75" customHeight="1" x14ac:dyDescent="0.35">
      <c r="B18" s="174" t="s">
        <v>37</v>
      </c>
      <c r="C18" s="208">
        <f>SUM(C19+C22+C26)</f>
        <v>8545</v>
      </c>
      <c r="D18" s="208">
        <f t="shared" ref="D18:AM18" si="1">SUM(D19+D22+D26)</f>
        <v>6645</v>
      </c>
      <c r="E18" s="208">
        <f t="shared" si="1"/>
        <v>6504</v>
      </c>
      <c r="F18" s="208">
        <f t="shared" si="1"/>
        <v>6783</v>
      </c>
      <c r="G18" s="208">
        <f t="shared" si="1"/>
        <v>6783</v>
      </c>
      <c r="H18" s="208">
        <f t="shared" si="1"/>
        <v>0</v>
      </c>
      <c r="I18" s="208">
        <f>SUM(I19+I22+I26)</f>
        <v>8545</v>
      </c>
      <c r="J18" s="208">
        <f t="shared" si="1"/>
        <v>0</v>
      </c>
      <c r="K18" s="208">
        <f t="shared" si="1"/>
        <v>8545</v>
      </c>
      <c r="L18" s="208">
        <f t="shared" si="1"/>
        <v>0</v>
      </c>
      <c r="M18" s="208">
        <f t="shared" si="1"/>
        <v>8545</v>
      </c>
      <c r="N18" s="208">
        <f t="shared" si="1"/>
        <v>0</v>
      </c>
      <c r="O18" s="208">
        <f t="shared" si="1"/>
        <v>8545</v>
      </c>
      <c r="P18" s="208">
        <f t="shared" si="1"/>
        <v>0</v>
      </c>
      <c r="Q18" s="208">
        <f t="shared" si="1"/>
        <v>8545</v>
      </c>
      <c r="R18" s="208">
        <f t="shared" si="1"/>
        <v>0</v>
      </c>
      <c r="S18" s="208">
        <f t="shared" si="1"/>
        <v>8545</v>
      </c>
      <c r="T18" s="208">
        <f t="shared" si="1"/>
        <v>0</v>
      </c>
      <c r="U18" s="208">
        <f t="shared" si="1"/>
        <v>8545</v>
      </c>
      <c r="V18" s="208">
        <f t="shared" si="1"/>
        <v>0</v>
      </c>
      <c r="W18" s="208">
        <f t="shared" si="1"/>
        <v>8545</v>
      </c>
      <c r="X18" s="208">
        <f t="shared" si="1"/>
        <v>0</v>
      </c>
      <c r="Y18" s="208">
        <f t="shared" si="1"/>
        <v>0</v>
      </c>
      <c r="Z18" s="208">
        <f t="shared" si="1"/>
        <v>8545</v>
      </c>
      <c r="AA18" s="208">
        <f t="shared" si="1"/>
        <v>0</v>
      </c>
      <c r="AB18" s="208">
        <f t="shared" si="1"/>
        <v>8545</v>
      </c>
      <c r="AC18" s="208">
        <f t="shared" si="1"/>
        <v>-1900</v>
      </c>
      <c r="AD18" s="208">
        <f t="shared" si="1"/>
        <v>6645</v>
      </c>
      <c r="AE18" s="208">
        <f t="shared" si="1"/>
        <v>0</v>
      </c>
      <c r="AF18" s="208">
        <f t="shared" si="1"/>
        <v>6645</v>
      </c>
      <c r="AG18" s="208">
        <f t="shared" si="1"/>
        <v>0</v>
      </c>
      <c r="AH18" s="208">
        <f t="shared" si="1"/>
        <v>6645</v>
      </c>
      <c r="AI18" s="208">
        <f t="shared" si="1"/>
        <v>0</v>
      </c>
      <c r="AJ18" s="208">
        <f t="shared" si="1"/>
        <v>0</v>
      </c>
      <c r="AK18" s="208">
        <f t="shared" si="1"/>
        <v>0</v>
      </c>
      <c r="AL18" s="208">
        <f t="shared" si="1"/>
        <v>0</v>
      </c>
      <c r="AM18" s="173">
        <f t="shared" si="1"/>
        <v>0</v>
      </c>
      <c r="AN18" s="209"/>
    </row>
    <row r="19" spans="1:40" ht="30.75" customHeight="1" x14ac:dyDescent="0.2">
      <c r="B19" s="210" t="s">
        <v>177</v>
      </c>
      <c r="C19" s="211">
        <f>SUM(C20+C21)</f>
        <v>55</v>
      </c>
      <c r="D19" s="211">
        <f>SUM(D20+D21)</f>
        <v>55</v>
      </c>
      <c r="E19" s="211">
        <f>SUM(E20+E21)</f>
        <v>53</v>
      </c>
      <c r="F19" s="211">
        <f>SUM(F20+F21)</f>
        <v>50</v>
      </c>
      <c r="G19" s="211">
        <f>SUM(G20+G21)</f>
        <v>50</v>
      </c>
      <c r="H19" s="211">
        <f t="shared" ref="H19:AM19" si="2">SUM(H20+H21)</f>
        <v>0</v>
      </c>
      <c r="I19" s="211">
        <f>SUM(I20+I21)</f>
        <v>55</v>
      </c>
      <c r="J19" s="211">
        <f t="shared" si="2"/>
        <v>0</v>
      </c>
      <c r="K19" s="211">
        <f t="shared" si="2"/>
        <v>55</v>
      </c>
      <c r="L19" s="211">
        <f t="shared" si="2"/>
        <v>0</v>
      </c>
      <c r="M19" s="211">
        <f t="shared" si="2"/>
        <v>55</v>
      </c>
      <c r="N19" s="211">
        <f t="shared" si="2"/>
        <v>0</v>
      </c>
      <c r="O19" s="211">
        <f t="shared" si="2"/>
        <v>55</v>
      </c>
      <c r="P19" s="211">
        <f t="shared" si="2"/>
        <v>0</v>
      </c>
      <c r="Q19" s="211">
        <f t="shared" si="2"/>
        <v>55</v>
      </c>
      <c r="R19" s="211">
        <f t="shared" si="2"/>
        <v>0</v>
      </c>
      <c r="S19" s="211">
        <f t="shared" si="2"/>
        <v>55</v>
      </c>
      <c r="T19" s="211">
        <f t="shared" si="2"/>
        <v>0</v>
      </c>
      <c r="U19" s="211">
        <f t="shared" si="2"/>
        <v>55</v>
      </c>
      <c r="V19" s="211">
        <f t="shared" si="2"/>
        <v>0</v>
      </c>
      <c r="W19" s="211">
        <f t="shared" si="2"/>
        <v>55</v>
      </c>
      <c r="X19" s="211">
        <f t="shared" si="2"/>
        <v>0</v>
      </c>
      <c r="Y19" s="211">
        <f t="shared" si="2"/>
        <v>0</v>
      </c>
      <c r="Z19" s="211">
        <f t="shared" si="2"/>
        <v>55</v>
      </c>
      <c r="AA19" s="211">
        <f t="shared" si="2"/>
        <v>0</v>
      </c>
      <c r="AB19" s="211">
        <f t="shared" si="2"/>
        <v>55</v>
      </c>
      <c r="AC19" s="211">
        <f t="shared" si="2"/>
        <v>0</v>
      </c>
      <c r="AD19" s="211">
        <f t="shared" si="2"/>
        <v>55</v>
      </c>
      <c r="AE19" s="211">
        <f t="shared" si="2"/>
        <v>0</v>
      </c>
      <c r="AF19" s="211">
        <f t="shared" si="2"/>
        <v>55</v>
      </c>
      <c r="AG19" s="211">
        <f t="shared" si="2"/>
        <v>0</v>
      </c>
      <c r="AH19" s="211">
        <f t="shared" si="2"/>
        <v>55</v>
      </c>
      <c r="AI19" s="211">
        <f t="shared" si="2"/>
        <v>0</v>
      </c>
      <c r="AJ19" s="211">
        <f t="shared" si="2"/>
        <v>0</v>
      </c>
      <c r="AK19" s="211">
        <f t="shared" si="2"/>
        <v>0</v>
      </c>
      <c r="AL19" s="211">
        <f t="shared" si="2"/>
        <v>0</v>
      </c>
      <c r="AM19" s="212">
        <f t="shared" si="2"/>
        <v>0</v>
      </c>
    </row>
    <row r="20" spans="1:40" ht="32.25" customHeight="1" x14ac:dyDescent="0.2">
      <c r="B20" s="213" t="s">
        <v>178</v>
      </c>
      <c r="C20" s="214">
        <v>55</v>
      </c>
      <c r="D20" s="201">
        <v>55</v>
      </c>
      <c r="E20" s="214">
        <v>53</v>
      </c>
      <c r="F20" s="214">
        <v>50</v>
      </c>
      <c r="G20" s="214">
        <v>50</v>
      </c>
      <c r="H20" s="176">
        <v>0</v>
      </c>
      <c r="I20" s="214">
        <v>55</v>
      </c>
      <c r="J20" s="214">
        <v>0</v>
      </c>
      <c r="K20" s="176">
        <f>SUM(I20+J20)</f>
        <v>55</v>
      </c>
      <c r="L20" s="214">
        <v>0</v>
      </c>
      <c r="M20" s="176">
        <f>SUM(K20+L20)</f>
        <v>55</v>
      </c>
      <c r="N20" s="214">
        <v>0</v>
      </c>
      <c r="O20" s="176">
        <f>SUM(M20+N20)</f>
        <v>55</v>
      </c>
      <c r="P20" s="214">
        <v>0</v>
      </c>
      <c r="Q20" s="176">
        <f>SUM(O20+P20)</f>
        <v>55</v>
      </c>
      <c r="R20" s="214">
        <v>0</v>
      </c>
      <c r="S20" s="176">
        <f>SUM(Q20+R20)</f>
        <v>55</v>
      </c>
      <c r="T20" s="214">
        <v>0</v>
      </c>
      <c r="U20" s="176">
        <f>SUM(S20+T20)</f>
        <v>55</v>
      </c>
      <c r="V20" s="214">
        <v>0</v>
      </c>
      <c r="W20" s="176">
        <f>SUM(U20+V20)</f>
        <v>55</v>
      </c>
      <c r="X20" s="214">
        <v>0</v>
      </c>
      <c r="Y20" s="214">
        <v>0</v>
      </c>
      <c r="Z20" s="176">
        <f t="shared" ref="Z20:Z26" si="3">SUM(W20+X20+Y20)</f>
        <v>55</v>
      </c>
      <c r="AA20" s="214">
        <v>0</v>
      </c>
      <c r="AB20" s="176">
        <f>SUM(Z20+AA20)</f>
        <v>55</v>
      </c>
      <c r="AC20" s="214">
        <v>0</v>
      </c>
      <c r="AD20" s="176">
        <f>SUM(AB20+AC20)</f>
        <v>55</v>
      </c>
      <c r="AE20" s="214">
        <v>0</v>
      </c>
      <c r="AF20" s="176">
        <f t="shared" ref="AF20:AF26" si="4">SUM(AD20+AE20)</f>
        <v>55</v>
      </c>
      <c r="AG20" s="214">
        <v>0</v>
      </c>
      <c r="AH20" s="176">
        <f>SUM(AF20+AG20)</f>
        <v>55</v>
      </c>
      <c r="AI20" s="214">
        <v>0</v>
      </c>
      <c r="AJ20" s="214">
        <v>0</v>
      </c>
      <c r="AK20" s="176">
        <v>0</v>
      </c>
      <c r="AL20" s="176">
        <v>0</v>
      </c>
      <c r="AM20" s="176">
        <v>0</v>
      </c>
    </row>
    <row r="21" spans="1:40" ht="12.75" hidden="1" customHeight="1" x14ac:dyDescent="0.2">
      <c r="B21" s="213" t="s">
        <v>179</v>
      </c>
      <c r="C21" s="214">
        <v>0</v>
      </c>
      <c r="D21" s="201">
        <v>0</v>
      </c>
      <c r="E21" s="214">
        <v>0</v>
      </c>
      <c r="F21" s="214">
        <v>0</v>
      </c>
      <c r="G21" s="214">
        <v>0</v>
      </c>
      <c r="H21" s="176">
        <v>0</v>
      </c>
      <c r="I21" s="214">
        <v>0</v>
      </c>
      <c r="J21" s="214">
        <v>0</v>
      </c>
      <c r="K21" s="176">
        <f>SUM(I21+J21)</f>
        <v>0</v>
      </c>
      <c r="L21" s="214">
        <v>0</v>
      </c>
      <c r="M21" s="176">
        <f>SUM(K21+L21)</f>
        <v>0</v>
      </c>
      <c r="N21" s="214">
        <v>0</v>
      </c>
      <c r="O21" s="176">
        <f>SUM(M21+N21)</f>
        <v>0</v>
      </c>
      <c r="P21" s="214">
        <v>0</v>
      </c>
      <c r="Q21" s="176">
        <f>SUM(O21+P21)</f>
        <v>0</v>
      </c>
      <c r="R21" s="214">
        <v>0</v>
      </c>
      <c r="S21" s="176">
        <f>SUM(Q21+R21)</f>
        <v>0</v>
      </c>
      <c r="T21" s="214">
        <v>0</v>
      </c>
      <c r="U21" s="176">
        <f>SUM(S21+T21)</f>
        <v>0</v>
      </c>
      <c r="V21" s="214">
        <v>0</v>
      </c>
      <c r="W21" s="176">
        <f>SUM(U21+V21)</f>
        <v>0</v>
      </c>
      <c r="X21" s="214">
        <v>0</v>
      </c>
      <c r="Y21" s="214">
        <v>0</v>
      </c>
      <c r="Z21" s="176">
        <f t="shared" si="3"/>
        <v>0</v>
      </c>
      <c r="AA21" s="214">
        <v>0</v>
      </c>
      <c r="AB21" s="176">
        <f>SUM(Z21+AA21)</f>
        <v>0</v>
      </c>
      <c r="AC21" s="214">
        <v>0</v>
      </c>
      <c r="AD21" s="176">
        <f>SUM(AB21+AC21)</f>
        <v>0</v>
      </c>
      <c r="AE21" s="214">
        <v>0</v>
      </c>
      <c r="AF21" s="176">
        <f t="shared" si="4"/>
        <v>0</v>
      </c>
      <c r="AG21" s="214">
        <v>0</v>
      </c>
      <c r="AH21" s="176">
        <f>SUM(AF21+AG21)</f>
        <v>0</v>
      </c>
      <c r="AI21" s="214">
        <v>0</v>
      </c>
      <c r="AJ21" s="214">
        <v>0</v>
      </c>
      <c r="AK21" s="176">
        <v>0</v>
      </c>
      <c r="AL21" s="176">
        <v>0</v>
      </c>
      <c r="AM21" s="176">
        <v>0</v>
      </c>
    </row>
    <row r="22" spans="1:40" ht="27.75" customHeight="1" x14ac:dyDescent="0.2">
      <c r="B22" s="197" t="s">
        <v>180</v>
      </c>
      <c r="C22" s="215">
        <f t="shared" ref="C22:AM22" si="5">SUM(C23+C24+C25)</f>
        <v>8490</v>
      </c>
      <c r="D22" s="215">
        <f t="shared" si="5"/>
        <v>6590</v>
      </c>
      <c r="E22" s="215">
        <f t="shared" si="5"/>
        <v>6451</v>
      </c>
      <c r="F22" s="215">
        <f t="shared" si="5"/>
        <v>6733</v>
      </c>
      <c r="G22" s="215">
        <f t="shared" si="5"/>
        <v>6733</v>
      </c>
      <c r="H22" s="215">
        <f t="shared" si="5"/>
        <v>0</v>
      </c>
      <c r="I22" s="215">
        <f>SUM(I23+I24+I25)</f>
        <v>8490</v>
      </c>
      <c r="J22" s="215">
        <f t="shared" si="5"/>
        <v>0</v>
      </c>
      <c r="K22" s="215">
        <f t="shared" si="5"/>
        <v>8490</v>
      </c>
      <c r="L22" s="215">
        <f t="shared" si="5"/>
        <v>0</v>
      </c>
      <c r="M22" s="215">
        <f t="shared" si="5"/>
        <v>8490</v>
      </c>
      <c r="N22" s="215">
        <f t="shared" si="5"/>
        <v>0</v>
      </c>
      <c r="O22" s="215">
        <f t="shared" si="5"/>
        <v>8490</v>
      </c>
      <c r="P22" s="215">
        <f t="shared" si="5"/>
        <v>0</v>
      </c>
      <c r="Q22" s="215">
        <f t="shared" si="5"/>
        <v>8490</v>
      </c>
      <c r="R22" s="215">
        <f t="shared" si="5"/>
        <v>0</v>
      </c>
      <c r="S22" s="215">
        <f t="shared" si="5"/>
        <v>8490</v>
      </c>
      <c r="T22" s="215">
        <f t="shared" si="5"/>
        <v>0</v>
      </c>
      <c r="U22" s="215">
        <f t="shared" si="5"/>
        <v>8490</v>
      </c>
      <c r="V22" s="215">
        <f t="shared" si="5"/>
        <v>0</v>
      </c>
      <c r="W22" s="215">
        <f t="shared" si="5"/>
        <v>8490</v>
      </c>
      <c r="X22" s="215">
        <f t="shared" si="5"/>
        <v>0</v>
      </c>
      <c r="Y22" s="215">
        <f t="shared" si="5"/>
        <v>0</v>
      </c>
      <c r="Z22" s="215">
        <f t="shared" si="5"/>
        <v>8490</v>
      </c>
      <c r="AA22" s="215">
        <f t="shared" si="5"/>
        <v>0</v>
      </c>
      <c r="AB22" s="215">
        <f t="shared" si="5"/>
        <v>8490</v>
      </c>
      <c r="AC22" s="215">
        <f t="shared" si="5"/>
        <v>-1900</v>
      </c>
      <c r="AD22" s="215">
        <f t="shared" si="5"/>
        <v>6590</v>
      </c>
      <c r="AE22" s="215">
        <f t="shared" si="5"/>
        <v>0</v>
      </c>
      <c r="AF22" s="215">
        <f t="shared" si="5"/>
        <v>6590</v>
      </c>
      <c r="AG22" s="215">
        <f t="shared" si="5"/>
        <v>0</v>
      </c>
      <c r="AH22" s="215">
        <f t="shared" si="5"/>
        <v>6590</v>
      </c>
      <c r="AI22" s="215">
        <f t="shared" si="5"/>
        <v>0</v>
      </c>
      <c r="AJ22" s="215">
        <f t="shared" si="5"/>
        <v>0</v>
      </c>
      <c r="AK22" s="215">
        <f t="shared" si="5"/>
        <v>0</v>
      </c>
      <c r="AL22" s="215">
        <f t="shared" si="5"/>
        <v>0</v>
      </c>
      <c r="AM22" s="216">
        <f t="shared" si="5"/>
        <v>0</v>
      </c>
    </row>
    <row r="23" spans="1:40" ht="27.75" customHeight="1" x14ac:dyDescent="0.2">
      <c r="B23" s="213" t="s">
        <v>181</v>
      </c>
      <c r="C23" s="214">
        <v>1695</v>
      </c>
      <c r="D23" s="201">
        <v>726</v>
      </c>
      <c r="E23" s="214">
        <v>724</v>
      </c>
      <c r="F23" s="214">
        <v>850</v>
      </c>
      <c r="G23" s="214">
        <v>850</v>
      </c>
      <c r="H23" s="176">
        <v>0</v>
      </c>
      <c r="I23" s="214">
        <v>1695</v>
      </c>
      <c r="J23" s="214">
        <v>0</v>
      </c>
      <c r="K23" s="176">
        <f>SUM(I23+J23)</f>
        <v>1695</v>
      </c>
      <c r="L23" s="214">
        <v>0</v>
      </c>
      <c r="M23" s="176">
        <f>SUM(K23+L23)</f>
        <v>1695</v>
      </c>
      <c r="N23" s="214">
        <v>0</v>
      </c>
      <c r="O23" s="176">
        <f>SUM(M23+N23)</f>
        <v>1695</v>
      </c>
      <c r="P23" s="214">
        <v>0</v>
      </c>
      <c r="Q23" s="176">
        <f>SUM(O23+P23)</f>
        <v>1695</v>
      </c>
      <c r="R23" s="214">
        <v>0</v>
      </c>
      <c r="S23" s="176">
        <f>SUM(Q23+R23)</f>
        <v>1695</v>
      </c>
      <c r="T23" s="214">
        <v>0</v>
      </c>
      <c r="U23" s="176">
        <f>SUM(S23+T23)</f>
        <v>1695</v>
      </c>
      <c r="V23" s="214">
        <v>0</v>
      </c>
      <c r="W23" s="176">
        <f>SUM(U23+V23)</f>
        <v>1695</v>
      </c>
      <c r="X23" s="214">
        <v>0</v>
      </c>
      <c r="Y23" s="214">
        <v>0</v>
      </c>
      <c r="Z23" s="176">
        <f>SUM(W23+X23+Y23)</f>
        <v>1695</v>
      </c>
      <c r="AA23" s="214">
        <v>0</v>
      </c>
      <c r="AB23" s="176">
        <f>SUM(Z23+AA23)</f>
        <v>1695</v>
      </c>
      <c r="AC23" s="214">
        <v>-969</v>
      </c>
      <c r="AD23" s="176">
        <f>SUM(AB23+AC23)</f>
        <v>726</v>
      </c>
      <c r="AE23" s="214">
        <v>0</v>
      </c>
      <c r="AF23" s="176">
        <f>SUM(AD23+AE23)</f>
        <v>726</v>
      </c>
      <c r="AG23" s="214">
        <v>0</v>
      </c>
      <c r="AH23" s="176">
        <f>SUM(AF23+AG23)</f>
        <v>726</v>
      </c>
      <c r="AI23" s="214">
        <v>0</v>
      </c>
      <c r="AJ23" s="214">
        <v>0</v>
      </c>
      <c r="AK23" s="176">
        <v>0</v>
      </c>
      <c r="AL23" s="176">
        <v>0</v>
      </c>
      <c r="AM23" s="176">
        <v>0</v>
      </c>
    </row>
    <row r="24" spans="1:40" ht="27.75" customHeight="1" x14ac:dyDescent="0.2">
      <c r="B24" s="213" t="s">
        <v>182</v>
      </c>
      <c r="C24" s="214">
        <v>3987</v>
      </c>
      <c r="D24" s="201">
        <v>3448</v>
      </c>
      <c r="E24" s="214">
        <v>3311</v>
      </c>
      <c r="F24" s="214">
        <v>3473</v>
      </c>
      <c r="G24" s="214">
        <v>3473</v>
      </c>
      <c r="H24" s="176">
        <v>0</v>
      </c>
      <c r="I24" s="214">
        <v>3987</v>
      </c>
      <c r="J24" s="214">
        <v>0</v>
      </c>
      <c r="K24" s="176">
        <f>SUM(I24+J24)</f>
        <v>3987</v>
      </c>
      <c r="L24" s="214">
        <v>0</v>
      </c>
      <c r="M24" s="176">
        <f>SUM(K24+L24)</f>
        <v>3987</v>
      </c>
      <c r="N24" s="214">
        <v>0</v>
      </c>
      <c r="O24" s="176">
        <f>SUM(M24+N24)</f>
        <v>3987</v>
      </c>
      <c r="P24" s="214">
        <v>0</v>
      </c>
      <c r="Q24" s="176">
        <f>SUM(O24+P24)</f>
        <v>3987</v>
      </c>
      <c r="R24" s="214">
        <v>0</v>
      </c>
      <c r="S24" s="176">
        <f>SUM(Q24+R24)</f>
        <v>3987</v>
      </c>
      <c r="T24" s="214">
        <v>0</v>
      </c>
      <c r="U24" s="176">
        <f>SUM(S24+T24)</f>
        <v>3987</v>
      </c>
      <c r="V24" s="214">
        <v>0</v>
      </c>
      <c r="W24" s="176">
        <f>SUM(U24+V24)</f>
        <v>3987</v>
      </c>
      <c r="X24" s="214">
        <v>0</v>
      </c>
      <c r="Y24" s="214">
        <v>0</v>
      </c>
      <c r="Z24" s="176">
        <f>SUM(W24+X24+Y24)</f>
        <v>3987</v>
      </c>
      <c r="AA24" s="214">
        <v>0</v>
      </c>
      <c r="AB24" s="176">
        <f>SUM(Z24+AA24)</f>
        <v>3987</v>
      </c>
      <c r="AC24" s="214">
        <v>-539</v>
      </c>
      <c r="AD24" s="176">
        <f>SUM(AB24+AC24)</f>
        <v>3448</v>
      </c>
      <c r="AE24" s="214">
        <v>0</v>
      </c>
      <c r="AF24" s="176">
        <f>SUM(AD24+AE24)</f>
        <v>3448</v>
      </c>
      <c r="AG24" s="214">
        <v>0</v>
      </c>
      <c r="AH24" s="176">
        <f>SUM(AF24+AG24)</f>
        <v>3448</v>
      </c>
      <c r="AI24" s="214">
        <v>0</v>
      </c>
      <c r="AJ24" s="214">
        <v>0</v>
      </c>
      <c r="AK24" s="176">
        <v>0</v>
      </c>
      <c r="AL24" s="176">
        <v>0</v>
      </c>
      <c r="AM24" s="176">
        <v>0</v>
      </c>
    </row>
    <row r="25" spans="1:40" ht="47.25" customHeight="1" x14ac:dyDescent="0.2">
      <c r="B25" s="213" t="s">
        <v>183</v>
      </c>
      <c r="C25" s="214">
        <v>2808</v>
      </c>
      <c r="D25" s="217">
        <v>2416</v>
      </c>
      <c r="E25" s="214">
        <v>2416</v>
      </c>
      <c r="F25" s="214">
        <v>2410</v>
      </c>
      <c r="G25" s="214">
        <v>2410</v>
      </c>
      <c r="H25" s="176">
        <v>0</v>
      </c>
      <c r="I25" s="214">
        <v>2808</v>
      </c>
      <c r="J25" s="214"/>
      <c r="K25" s="176">
        <f>SUM(I25+J25)</f>
        <v>2808</v>
      </c>
      <c r="L25" s="214">
        <v>0</v>
      </c>
      <c r="M25" s="176">
        <f>SUM(K25+L25)</f>
        <v>2808</v>
      </c>
      <c r="N25" s="214"/>
      <c r="O25" s="176">
        <f>SUM(M25+N25)</f>
        <v>2808</v>
      </c>
      <c r="P25" s="214"/>
      <c r="Q25" s="176">
        <f>SUM(O25+P25)</f>
        <v>2808</v>
      </c>
      <c r="R25" s="214"/>
      <c r="S25" s="176">
        <f>SUM(Q25+R25)</f>
        <v>2808</v>
      </c>
      <c r="T25" s="214">
        <v>0</v>
      </c>
      <c r="U25" s="176">
        <f>SUM(S25+T25)</f>
        <v>2808</v>
      </c>
      <c r="V25" s="214">
        <v>0</v>
      </c>
      <c r="W25" s="176">
        <f>SUM(U25+V25)</f>
        <v>2808</v>
      </c>
      <c r="X25" s="214">
        <v>0</v>
      </c>
      <c r="Y25" s="214">
        <v>0</v>
      </c>
      <c r="Z25" s="176">
        <f>SUM(W25+X25+Y25)</f>
        <v>2808</v>
      </c>
      <c r="AA25" s="214">
        <v>0</v>
      </c>
      <c r="AB25" s="176">
        <f>SUM(Z25+AA25)</f>
        <v>2808</v>
      </c>
      <c r="AC25" s="214">
        <v>-392</v>
      </c>
      <c r="AD25" s="176">
        <f>SUM(AB25+AC25)</f>
        <v>2416</v>
      </c>
      <c r="AE25" s="214">
        <v>0</v>
      </c>
      <c r="AF25" s="176">
        <f>SUM(AD25+AE25)</f>
        <v>2416</v>
      </c>
      <c r="AG25" s="214">
        <v>0</v>
      </c>
      <c r="AH25" s="176">
        <f>SUM(AF25+AG25)</f>
        <v>2416</v>
      </c>
      <c r="AI25" s="214">
        <v>0</v>
      </c>
      <c r="AJ25" s="214"/>
      <c r="AK25" s="176">
        <v>0</v>
      </c>
      <c r="AL25" s="176">
        <v>0</v>
      </c>
      <c r="AM25" s="176">
        <v>0</v>
      </c>
    </row>
    <row r="26" spans="1:40" ht="28.5" customHeight="1" x14ac:dyDescent="0.2">
      <c r="B26" s="178" t="s">
        <v>96</v>
      </c>
      <c r="C26" s="214">
        <v>0</v>
      </c>
      <c r="D26" s="201">
        <v>0</v>
      </c>
      <c r="E26" s="214">
        <v>0</v>
      </c>
      <c r="F26" s="214">
        <v>0</v>
      </c>
      <c r="G26" s="214">
        <v>0</v>
      </c>
      <c r="H26" s="176">
        <v>0</v>
      </c>
      <c r="I26" s="214">
        <v>0</v>
      </c>
      <c r="J26" s="214">
        <v>0</v>
      </c>
      <c r="K26" s="176">
        <f>SUM(I26+J26)</f>
        <v>0</v>
      </c>
      <c r="L26" s="214">
        <v>0</v>
      </c>
      <c r="M26" s="176">
        <f>SUM(K26+L26)</f>
        <v>0</v>
      </c>
      <c r="N26" s="214">
        <v>0</v>
      </c>
      <c r="O26" s="176">
        <f>SUM(M26+N26)</f>
        <v>0</v>
      </c>
      <c r="P26" s="214">
        <v>0</v>
      </c>
      <c r="Q26" s="176">
        <f>SUM(O26+P26)</f>
        <v>0</v>
      </c>
      <c r="R26" s="214">
        <v>0</v>
      </c>
      <c r="S26" s="176">
        <f>SUM(Q26+R26)</f>
        <v>0</v>
      </c>
      <c r="T26" s="214">
        <v>0</v>
      </c>
      <c r="U26" s="176">
        <f>SUM(S26+T26)</f>
        <v>0</v>
      </c>
      <c r="V26" s="214">
        <v>0</v>
      </c>
      <c r="W26" s="176">
        <f>SUM(U26+V26)</f>
        <v>0</v>
      </c>
      <c r="X26" s="214">
        <v>0</v>
      </c>
      <c r="Y26" s="214">
        <v>0</v>
      </c>
      <c r="Z26" s="176">
        <f t="shared" si="3"/>
        <v>0</v>
      </c>
      <c r="AA26" s="214">
        <v>0</v>
      </c>
      <c r="AB26" s="176">
        <f>SUM(Z26+AA26)</f>
        <v>0</v>
      </c>
      <c r="AC26" s="214">
        <v>0</v>
      </c>
      <c r="AD26" s="176">
        <f>SUM(AB26+AC26)</f>
        <v>0</v>
      </c>
      <c r="AE26" s="214">
        <v>0</v>
      </c>
      <c r="AF26" s="176">
        <f t="shared" si="4"/>
        <v>0</v>
      </c>
      <c r="AG26" s="214">
        <v>0</v>
      </c>
      <c r="AH26" s="176">
        <f>SUM(AF26+AG26)</f>
        <v>0</v>
      </c>
      <c r="AI26" s="214">
        <v>0</v>
      </c>
      <c r="AJ26" s="214">
        <v>0</v>
      </c>
      <c r="AK26" s="176">
        <v>0</v>
      </c>
      <c r="AL26" s="176">
        <v>0</v>
      </c>
      <c r="AM26" s="176">
        <v>0</v>
      </c>
    </row>
    <row r="27" spans="1:40" ht="30" customHeight="1" x14ac:dyDescent="0.35">
      <c r="B27" s="206"/>
      <c r="C27" s="206"/>
      <c r="D27" s="206"/>
      <c r="E27" s="206"/>
    </row>
    <row r="28" spans="1:40" ht="25.5" customHeight="1" x14ac:dyDescent="0.2">
      <c r="A28" s="388" t="s">
        <v>163</v>
      </c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</row>
    <row r="29" spans="1:40" ht="25.5" customHeight="1" x14ac:dyDescent="0.2">
      <c r="A29" s="389" t="s">
        <v>164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89"/>
      <c r="AD29" s="389"/>
      <c r="AE29" s="389"/>
      <c r="AF29" s="389"/>
      <c r="AG29" s="389"/>
      <c r="AH29" s="389"/>
      <c r="AI29" s="389"/>
      <c r="AJ29" s="389"/>
      <c r="AK29" s="389"/>
      <c r="AL29" s="389"/>
      <c r="AM29" s="389"/>
    </row>
    <row r="31" spans="1:40" ht="26.25" hidden="1" x14ac:dyDescent="0.2">
      <c r="A31" s="388" t="s">
        <v>155</v>
      </c>
      <c r="B31" s="388"/>
      <c r="C31" s="388"/>
      <c r="D31" s="388"/>
      <c r="E31" s="388"/>
      <c r="F31" s="388"/>
      <c r="G31" s="388"/>
      <c r="H31" s="388"/>
    </row>
    <row r="32" spans="1:40" ht="26.25" hidden="1" x14ac:dyDescent="0.2">
      <c r="A32" s="388" t="s">
        <v>157</v>
      </c>
      <c r="B32" s="388"/>
      <c r="C32" s="388"/>
      <c r="D32" s="388"/>
      <c r="E32" s="388"/>
      <c r="F32" s="388"/>
      <c r="G32" s="388"/>
      <c r="H32" s="388"/>
    </row>
    <row r="33" spans="1:8" hidden="1" x14ac:dyDescent="0.2">
      <c r="A33" s="389" t="s">
        <v>158</v>
      </c>
      <c r="B33" s="389"/>
      <c r="C33" s="389"/>
      <c r="D33" s="389"/>
      <c r="E33" s="389"/>
      <c r="F33" s="389"/>
      <c r="G33" s="389"/>
      <c r="H33" s="389"/>
    </row>
    <row r="40" spans="1:8" ht="26.25" x14ac:dyDescent="0.2">
      <c r="F40" s="158"/>
      <c r="G40" s="158"/>
    </row>
  </sheetData>
  <sheetProtection selectLockedCells="1" selectUnlockedCells="1"/>
  <mergeCells count="48">
    <mergeCell ref="AM14:AM15"/>
    <mergeCell ref="A28:AM28"/>
    <mergeCell ref="A29:AM29"/>
    <mergeCell ref="A31:H31"/>
    <mergeCell ref="A32:H32"/>
    <mergeCell ref="A33:H33"/>
    <mergeCell ref="AG14:AG15"/>
    <mergeCell ref="AH14:AH15"/>
    <mergeCell ref="AI14:AI15"/>
    <mergeCell ref="AJ14:AJ15"/>
    <mergeCell ref="AK14:AK15"/>
    <mergeCell ref="AL14:AL15"/>
    <mergeCell ref="AA14:AA15"/>
    <mergeCell ref="AB14:AB15"/>
    <mergeCell ref="AC14:AC15"/>
    <mergeCell ref="AD14:AD15"/>
    <mergeCell ref="AE14:AE15"/>
    <mergeCell ref="AF14:AF15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B14:B15"/>
    <mergeCell ref="C14:C15"/>
    <mergeCell ref="D14:D15"/>
    <mergeCell ref="E14:E15"/>
    <mergeCell ref="F14:F15"/>
    <mergeCell ref="G14:G15"/>
    <mergeCell ref="F2:H2"/>
    <mergeCell ref="A5:AM5"/>
    <mergeCell ref="A6:AM6"/>
    <mergeCell ref="A7:AM7"/>
    <mergeCell ref="A8:AM8"/>
    <mergeCell ref="A9:AM9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 ver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zoomScale="50" zoomScaleNormal="50" zoomScaleSheetLayoutView="50" workbookViewId="0"/>
  </sheetViews>
  <sheetFormatPr defaultRowHeight="15" x14ac:dyDescent="0.2"/>
  <cols>
    <col min="1" max="1" width="4.5703125" style="218" customWidth="1"/>
    <col min="2" max="2" width="80.85546875" style="218" customWidth="1"/>
    <col min="3" max="3" width="26" style="218" customWidth="1"/>
    <col min="4" max="5" width="24.85546875" style="218" customWidth="1"/>
    <col min="6" max="6" width="28" style="218" customWidth="1"/>
    <col min="7" max="7" width="31.7109375" style="218" customWidth="1"/>
    <col min="8" max="8" width="24.5703125" style="218" customWidth="1"/>
    <col min="9" max="9" width="25.28515625" style="218" customWidth="1"/>
    <col min="10" max="10" width="23.140625" style="218" customWidth="1"/>
    <col min="11" max="16384" width="9.140625" style="218"/>
  </cols>
  <sheetData>
    <row r="1" spans="1:34" ht="20.25" x14ac:dyDescent="0.2">
      <c r="B1" s="219"/>
      <c r="C1" s="219"/>
      <c r="D1" s="219"/>
      <c r="E1" s="219"/>
      <c r="F1" s="220"/>
      <c r="G1" s="220"/>
    </row>
    <row r="2" spans="1:34" ht="20.25" customHeight="1" x14ac:dyDescent="0.2">
      <c r="B2" s="219"/>
      <c r="C2" s="219"/>
      <c r="D2" s="219"/>
      <c r="E2" s="219"/>
      <c r="F2" s="220"/>
    </row>
    <row r="3" spans="1:34" ht="20.25" x14ac:dyDescent="0.2">
      <c r="B3" s="221"/>
      <c r="C3" s="221"/>
      <c r="D3" s="221"/>
      <c r="E3" s="221"/>
    </row>
    <row r="4" spans="1:34" ht="20.25" x14ac:dyDescent="0.2">
      <c r="B4" s="221"/>
      <c r="C4" s="221"/>
      <c r="D4" s="221"/>
      <c r="E4" s="221"/>
    </row>
    <row r="5" spans="1:34" ht="20.25" x14ac:dyDescent="0.2">
      <c r="B5" s="221"/>
      <c r="C5" s="221"/>
      <c r="D5" s="221"/>
      <c r="E5" s="221"/>
    </row>
    <row r="6" spans="1:34" ht="23.25" x14ac:dyDescent="0.2">
      <c r="A6" s="391" t="s">
        <v>1</v>
      </c>
      <c r="B6" s="391"/>
      <c r="C6" s="391"/>
      <c r="D6" s="391"/>
      <c r="E6" s="391"/>
      <c r="F6" s="391"/>
      <c r="G6" s="391"/>
      <c r="H6" s="391"/>
      <c r="I6" s="391"/>
      <c r="J6" s="391"/>
    </row>
    <row r="7" spans="1:34" s="224" customFormat="1" ht="12.75" hidden="1" customHeight="1" x14ac:dyDescent="0.2">
      <c r="A7" s="223"/>
      <c r="B7" s="222" t="s">
        <v>2</v>
      </c>
      <c r="C7" s="222"/>
      <c r="D7" s="222"/>
      <c r="E7" s="222"/>
      <c r="F7" s="222"/>
      <c r="G7" s="222"/>
    </row>
    <row r="8" spans="1:34" s="224" customFormat="1" ht="20.25" x14ac:dyDescent="0.2">
      <c r="A8" s="392" t="s">
        <v>3</v>
      </c>
      <c r="B8" s="392"/>
      <c r="C8" s="392"/>
      <c r="D8" s="392"/>
      <c r="E8" s="392"/>
      <c r="F8" s="392"/>
      <c r="G8" s="392"/>
      <c r="H8" s="392"/>
      <c r="I8" s="392"/>
      <c r="J8" s="392"/>
    </row>
    <row r="9" spans="1:34" s="224" customFormat="1" ht="23.25" x14ac:dyDescent="0.2">
      <c r="A9" s="392" t="s">
        <v>184</v>
      </c>
      <c r="B9" s="392"/>
      <c r="C9" s="392"/>
      <c r="D9" s="392"/>
      <c r="E9" s="392"/>
      <c r="F9" s="392"/>
      <c r="G9" s="392"/>
      <c r="H9" s="392"/>
      <c r="I9" s="392"/>
      <c r="J9" s="392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</row>
    <row r="10" spans="1:34" s="224" customFormat="1" ht="20.25" x14ac:dyDescent="0.2">
      <c r="A10" s="392" t="s">
        <v>185</v>
      </c>
      <c r="B10" s="392"/>
      <c r="C10" s="392"/>
      <c r="D10" s="392"/>
      <c r="E10" s="392"/>
      <c r="F10" s="392"/>
      <c r="G10" s="392"/>
      <c r="H10" s="392"/>
      <c r="I10" s="392"/>
      <c r="J10" s="392"/>
    </row>
    <row r="11" spans="1:34" s="224" customFormat="1" ht="20.25" x14ac:dyDescent="0.2">
      <c r="B11" s="219"/>
      <c r="C11" s="219"/>
      <c r="D11" s="219"/>
      <c r="E11" s="219"/>
      <c r="F11" s="223"/>
    </row>
    <row r="12" spans="1:34" s="224" customFormat="1" ht="20.25" x14ac:dyDescent="0.2">
      <c r="B12" s="219"/>
      <c r="C12" s="219"/>
      <c r="D12" s="219"/>
      <c r="E12" s="219"/>
      <c r="F12" s="223"/>
    </row>
    <row r="13" spans="1:34" ht="20.25" x14ac:dyDescent="0.2">
      <c r="B13" s="221"/>
      <c r="C13" s="221"/>
      <c r="D13" s="221"/>
      <c r="E13" s="221"/>
    </row>
    <row r="14" spans="1:34" ht="20.25" x14ac:dyDescent="0.2">
      <c r="B14" s="226"/>
      <c r="C14" s="226"/>
      <c r="D14" s="226"/>
      <c r="E14" s="226"/>
      <c r="F14" s="227"/>
      <c r="J14" s="220" t="s">
        <v>5</v>
      </c>
    </row>
    <row r="15" spans="1:34" s="228" customFormat="1" ht="25.5" customHeight="1" x14ac:dyDescent="0.2">
      <c r="B15" s="393" t="s">
        <v>7</v>
      </c>
      <c r="C15" s="394" t="s">
        <v>186</v>
      </c>
      <c r="D15" s="394" t="s">
        <v>187</v>
      </c>
      <c r="E15" s="395" t="s">
        <v>188</v>
      </c>
      <c r="F15" s="395" t="s">
        <v>189</v>
      </c>
      <c r="G15" s="230" t="s">
        <v>13</v>
      </c>
      <c r="H15" s="395" t="s">
        <v>190</v>
      </c>
      <c r="I15" s="395" t="s">
        <v>191</v>
      </c>
      <c r="J15" s="395" t="s">
        <v>31</v>
      </c>
    </row>
    <row r="16" spans="1:34" s="228" customFormat="1" ht="53.25" customHeight="1" x14ac:dyDescent="0.2">
      <c r="B16" s="393"/>
      <c r="C16" s="394"/>
      <c r="D16" s="394"/>
      <c r="E16" s="395"/>
      <c r="F16" s="395"/>
      <c r="G16" s="231" t="s">
        <v>192</v>
      </c>
      <c r="H16" s="395"/>
      <c r="I16" s="395"/>
      <c r="J16" s="395"/>
    </row>
    <row r="17" spans="2:10" s="228" customFormat="1" ht="25.5" customHeight="1" x14ac:dyDescent="0.2">
      <c r="B17" s="229">
        <v>1</v>
      </c>
      <c r="C17" s="229">
        <v>2</v>
      </c>
      <c r="D17" s="229">
        <v>3</v>
      </c>
      <c r="E17" s="229"/>
      <c r="F17" s="229">
        <v>4</v>
      </c>
      <c r="G17" s="229">
        <v>5</v>
      </c>
      <c r="H17" s="229">
        <v>6</v>
      </c>
      <c r="I17" s="229">
        <v>7</v>
      </c>
      <c r="J17" s="229">
        <v>8</v>
      </c>
    </row>
    <row r="18" spans="2:10" s="224" customFormat="1" ht="30.75" customHeight="1" x14ac:dyDescent="0.2">
      <c r="B18" s="232" t="s">
        <v>161</v>
      </c>
      <c r="C18" s="233">
        <f>SUM(C20)</f>
        <v>0</v>
      </c>
      <c r="D18" s="233">
        <f>SUM(D20)</f>
        <v>0</v>
      </c>
      <c r="E18" s="233">
        <f>SUM(E20)</f>
        <v>0</v>
      </c>
      <c r="F18" s="233">
        <f>SUM(F20)</f>
        <v>0</v>
      </c>
      <c r="G18" s="234">
        <f>SUM(G20)</f>
        <v>0</v>
      </c>
      <c r="H18" s="234">
        <f>SUM(H19)</f>
        <v>0</v>
      </c>
      <c r="I18" s="234">
        <f>SUM(I19)</f>
        <v>0</v>
      </c>
      <c r="J18" s="234">
        <f>SUM(J19)</f>
        <v>0</v>
      </c>
    </row>
    <row r="19" spans="2:10" s="224" customFormat="1" ht="27" customHeight="1" x14ac:dyDescent="0.3">
      <c r="B19" s="235" t="s">
        <v>193</v>
      </c>
      <c r="C19" s="236">
        <f>SUM(C20)</f>
        <v>0</v>
      </c>
      <c r="D19" s="236">
        <f>SUM(D20)</f>
        <v>0</v>
      </c>
      <c r="E19" s="236">
        <f>SUM(E20)</f>
        <v>0</v>
      </c>
      <c r="F19" s="236">
        <f>SUM(F20)</f>
        <v>0</v>
      </c>
      <c r="G19" s="237">
        <f>SUM(G20)</f>
        <v>0</v>
      </c>
      <c r="H19" s="237">
        <f>SUM(H20+H24+H27)</f>
        <v>0</v>
      </c>
      <c r="I19" s="237">
        <f>SUM(I20+I24+I27)</f>
        <v>0</v>
      </c>
      <c r="J19" s="237">
        <f>SUM(J20+J24+J27)</f>
        <v>0</v>
      </c>
    </row>
    <row r="20" spans="2:10" ht="32.25" customHeight="1" x14ac:dyDescent="0.2">
      <c r="B20" s="238" t="s">
        <v>90</v>
      </c>
      <c r="C20" s="239">
        <v>0</v>
      </c>
      <c r="D20" s="239">
        <v>0</v>
      </c>
      <c r="E20" s="239">
        <v>0</v>
      </c>
      <c r="F20" s="240">
        <v>0</v>
      </c>
      <c r="G20" s="241">
        <v>0</v>
      </c>
      <c r="H20" s="242">
        <f>SUM(H21+H22+H23)</f>
        <v>0</v>
      </c>
      <c r="I20" s="242">
        <f>SUM(I21+I22+I23)</f>
        <v>0</v>
      </c>
      <c r="J20" s="242">
        <f>SUM(J21+J22+J23)</f>
        <v>0</v>
      </c>
    </row>
    <row r="21" spans="2:10" ht="26.25" customHeight="1" x14ac:dyDescent="0.3">
      <c r="B21" s="243"/>
      <c r="C21" s="243"/>
      <c r="D21" s="243"/>
      <c r="E21" s="244"/>
    </row>
    <row r="22" spans="2:10" ht="28.5" customHeight="1" x14ac:dyDescent="0.3">
      <c r="B22" s="244"/>
      <c r="C22" s="244"/>
      <c r="D22" s="244"/>
      <c r="E22" s="244"/>
    </row>
    <row r="33" spans="6:6" ht="18" x14ac:dyDescent="0.2">
      <c r="F33" s="245"/>
    </row>
  </sheetData>
  <sheetProtection selectLockedCells="1" selectUnlockedCells="1"/>
  <mergeCells count="12">
    <mergeCell ref="I15:I16"/>
    <mergeCell ref="J15:J16"/>
    <mergeCell ref="A6:J6"/>
    <mergeCell ref="A8:J8"/>
    <mergeCell ref="A9:J9"/>
    <mergeCell ref="A10:J10"/>
    <mergeCell ref="B15:B16"/>
    <mergeCell ref="C15:C16"/>
    <mergeCell ref="D15:D16"/>
    <mergeCell ref="E15:E16"/>
    <mergeCell ref="F15:F16"/>
    <mergeCell ref="H15:H16"/>
  </mergeCells>
  <pageMargins left="0.94513888888888886" right="0.94513888888888886" top="0.59027777777777779" bottom="0.78749999999999998" header="0.51180555555555551" footer="0.51180555555555551"/>
  <pageSetup paperSize="9" scale="43" firstPageNumber="0" orientation="landscape" horizontalDpi="300" verticalDpi="300"/>
  <headerFooter alignWithMargins="0">
    <oddFooter>&amp;RFP-01-01, ver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="60" zoomScaleNormal="60" zoomScaleSheetLayoutView="50" workbookViewId="0">
      <selection activeCell="G32" sqref="G32"/>
    </sheetView>
  </sheetViews>
  <sheetFormatPr defaultRowHeight="25.5" x14ac:dyDescent="0.2"/>
  <cols>
    <col min="1" max="1" width="9.140625" style="157"/>
    <col min="2" max="2" width="136" style="157" customWidth="1"/>
    <col min="3" max="6" width="0" style="157" hidden="1" customWidth="1"/>
    <col min="7" max="7" width="26.8554687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194</v>
      </c>
      <c r="H1" s="159"/>
      <c r="K1" s="159"/>
      <c r="AM1" s="159" t="s">
        <v>194</v>
      </c>
    </row>
    <row r="2" spans="1:39" ht="26.25" hidden="1" x14ac:dyDescent="0.2">
      <c r="B2" s="158"/>
      <c r="C2" s="158"/>
      <c r="D2" s="158"/>
      <c r="E2" s="158"/>
      <c r="F2" s="390" t="s">
        <v>167</v>
      </c>
      <c r="G2" s="390"/>
      <c r="H2" s="390"/>
    </row>
    <row r="3" spans="1:39" ht="26.25" hidden="1" x14ac:dyDescent="0.2">
      <c r="B3" s="158"/>
      <c r="C3" s="158"/>
      <c r="D3" s="158"/>
      <c r="E3" s="158"/>
      <c r="W3" s="382" t="s">
        <v>168</v>
      </c>
      <c r="X3" s="382"/>
      <c r="Y3" s="382"/>
      <c r="Z3" s="382"/>
      <c r="AA3" s="161"/>
      <c r="AB3" s="161"/>
      <c r="AC3" s="161"/>
      <c r="AD3" s="161"/>
    </row>
    <row r="4" spans="1:39" ht="26.25" x14ac:dyDescent="0.2">
      <c r="B4" s="158"/>
      <c r="C4" s="158"/>
      <c r="D4" s="158"/>
      <c r="E4" s="158"/>
      <c r="W4" s="161"/>
      <c r="X4" s="161"/>
      <c r="Y4" s="161"/>
      <c r="Z4" s="161"/>
      <c r="AA4" s="161"/>
      <c r="AB4" s="161"/>
      <c r="AC4" s="161"/>
      <c r="AD4" s="161"/>
    </row>
    <row r="5" spans="1:39" ht="20.25" customHeight="1" x14ac:dyDescent="0.2">
      <c r="B5" s="158"/>
      <c r="C5" s="158"/>
      <c r="D5" s="158"/>
      <c r="E5" s="158"/>
    </row>
    <row r="6" spans="1:39" ht="26.25" x14ac:dyDescent="0.2">
      <c r="A6" s="383" t="s">
        <v>1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6.25" hidden="1" customHeight="1" x14ac:dyDescent="0.2">
      <c r="A7" s="383" t="s">
        <v>2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3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4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x14ac:dyDescent="0.2">
      <c r="A10" s="383" t="s">
        <v>195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</row>
    <row r="11" spans="1:39" x14ac:dyDescent="0.2">
      <c r="B11" s="162"/>
      <c r="C11" s="162"/>
      <c r="D11" s="162"/>
      <c r="E11" s="162"/>
      <c r="F11" s="162"/>
      <c r="G11" s="162"/>
      <c r="H11" s="162"/>
    </row>
    <row r="12" spans="1:39" x14ac:dyDescent="0.2">
      <c r="B12" s="162"/>
      <c r="C12" s="162"/>
      <c r="D12" s="162"/>
      <c r="E12" s="162"/>
    </row>
    <row r="13" spans="1:39" x14ac:dyDescent="0.2">
      <c r="B13" s="162"/>
      <c r="C13" s="162"/>
      <c r="D13" s="162"/>
      <c r="E13" s="162"/>
    </row>
    <row r="14" spans="1:39" ht="26.25" x14ac:dyDescent="0.2">
      <c r="F14" s="166"/>
      <c r="G14" s="166"/>
      <c r="H14" s="159"/>
      <c r="I14" s="159"/>
      <c r="J14" s="166"/>
      <c r="K14" s="159"/>
      <c r="L14" s="166"/>
      <c r="M14" s="159"/>
      <c r="N14" s="166"/>
      <c r="O14" s="159"/>
      <c r="P14" s="166"/>
      <c r="Q14" s="159"/>
      <c r="R14" s="166"/>
      <c r="S14" s="159"/>
      <c r="T14" s="166"/>
      <c r="U14" s="159"/>
      <c r="V14" s="166"/>
      <c r="W14" s="159"/>
      <c r="X14" s="166"/>
      <c r="Y14" s="166"/>
      <c r="AG14" s="159"/>
      <c r="AH14" s="159"/>
      <c r="AI14" s="159"/>
      <c r="AJ14" s="159"/>
      <c r="AM14" s="159" t="s">
        <v>5</v>
      </c>
    </row>
    <row r="15" spans="1:39" s="162" customFormat="1" ht="31.5" customHeight="1" x14ac:dyDescent="0.2">
      <c r="B15" s="384" t="s">
        <v>7</v>
      </c>
      <c r="C15" s="385" t="s">
        <v>8</v>
      </c>
      <c r="D15" s="385" t="s">
        <v>9</v>
      </c>
      <c r="E15" s="385" t="s">
        <v>10</v>
      </c>
      <c r="F15" s="385" t="s">
        <v>11</v>
      </c>
      <c r="G15" s="385" t="s">
        <v>12</v>
      </c>
      <c r="H15" s="168" t="s">
        <v>13</v>
      </c>
      <c r="I15" s="385" t="s">
        <v>14</v>
      </c>
      <c r="J15" s="385" t="s">
        <v>17</v>
      </c>
      <c r="K15" s="385" t="s">
        <v>16</v>
      </c>
      <c r="L15" s="385" t="s">
        <v>17</v>
      </c>
      <c r="M15" s="385" t="s">
        <v>18</v>
      </c>
      <c r="N15" s="385" t="s">
        <v>17</v>
      </c>
      <c r="O15" s="386" t="s">
        <v>19</v>
      </c>
      <c r="P15" s="385" t="s">
        <v>17</v>
      </c>
      <c r="Q15" s="386" t="s">
        <v>21</v>
      </c>
      <c r="R15" s="387" t="s">
        <v>20</v>
      </c>
      <c r="S15" s="386" t="s">
        <v>22</v>
      </c>
      <c r="T15" s="387" t="s">
        <v>17</v>
      </c>
      <c r="U15" s="385" t="s">
        <v>23</v>
      </c>
      <c r="V15" s="387" t="s">
        <v>17</v>
      </c>
      <c r="W15" s="385" t="s">
        <v>24</v>
      </c>
      <c r="X15" s="387" t="s">
        <v>25</v>
      </c>
      <c r="Y15" s="387" t="s">
        <v>20</v>
      </c>
      <c r="Z15" s="385" t="s">
        <v>26</v>
      </c>
      <c r="AA15" s="387" t="s">
        <v>17</v>
      </c>
      <c r="AB15" s="385" t="s">
        <v>27</v>
      </c>
      <c r="AC15" s="387" t="s">
        <v>17</v>
      </c>
      <c r="AD15" s="387" t="s">
        <v>28</v>
      </c>
      <c r="AE15" s="387" t="s">
        <v>17</v>
      </c>
      <c r="AF15" s="385" t="s">
        <v>29</v>
      </c>
      <c r="AG15" s="387" t="s">
        <v>17</v>
      </c>
      <c r="AH15" s="385" t="s">
        <v>30</v>
      </c>
      <c r="AI15" s="387" t="s">
        <v>17</v>
      </c>
      <c r="AJ15" s="387" t="s">
        <v>28</v>
      </c>
      <c r="AK15" s="384" t="s">
        <v>31</v>
      </c>
      <c r="AL15" s="384" t="s">
        <v>32</v>
      </c>
      <c r="AM15" s="384" t="s">
        <v>33</v>
      </c>
    </row>
    <row r="16" spans="1:39" s="162" customFormat="1" ht="67.5" customHeight="1" x14ac:dyDescent="0.2">
      <c r="B16" s="384"/>
      <c r="C16" s="385"/>
      <c r="D16" s="385"/>
      <c r="E16" s="385"/>
      <c r="F16" s="385"/>
      <c r="G16" s="385"/>
      <c r="H16" s="169" t="s">
        <v>35</v>
      </c>
      <c r="I16" s="385"/>
      <c r="J16" s="385"/>
      <c r="K16" s="385"/>
      <c r="L16" s="385"/>
      <c r="M16" s="385"/>
      <c r="N16" s="385"/>
      <c r="O16" s="386"/>
      <c r="P16" s="385"/>
      <c r="Q16" s="386"/>
      <c r="R16" s="387"/>
      <c r="S16" s="386"/>
      <c r="T16" s="387"/>
      <c r="U16" s="385"/>
      <c r="V16" s="387"/>
      <c r="W16" s="385"/>
      <c r="X16" s="387"/>
      <c r="Y16" s="387"/>
      <c r="Z16" s="385"/>
      <c r="AA16" s="387"/>
      <c r="AB16" s="385"/>
      <c r="AC16" s="387"/>
      <c r="AD16" s="387"/>
      <c r="AE16" s="387"/>
      <c r="AF16" s="385"/>
      <c r="AG16" s="387"/>
      <c r="AH16" s="385"/>
      <c r="AI16" s="387"/>
      <c r="AJ16" s="387"/>
      <c r="AK16" s="384"/>
      <c r="AL16" s="384"/>
      <c r="AM16" s="384"/>
    </row>
    <row r="17" spans="2:39" s="162" customFormat="1" ht="22.5" customHeight="1" x14ac:dyDescent="0.2">
      <c r="B17" s="167">
        <v>1</v>
      </c>
      <c r="C17" s="167">
        <v>2</v>
      </c>
      <c r="D17" s="167">
        <v>3</v>
      </c>
      <c r="E17" s="167">
        <v>3</v>
      </c>
      <c r="F17" s="167"/>
      <c r="G17" s="167">
        <v>2</v>
      </c>
      <c r="H17" s="167">
        <v>5</v>
      </c>
      <c r="I17" s="167">
        <v>2</v>
      </c>
      <c r="J17" s="167">
        <v>3</v>
      </c>
      <c r="K17" s="167">
        <v>2</v>
      </c>
      <c r="L17" s="167">
        <v>3</v>
      </c>
      <c r="M17" s="167">
        <v>2</v>
      </c>
      <c r="N17" s="167">
        <v>3</v>
      </c>
      <c r="O17" s="167">
        <v>2</v>
      </c>
      <c r="P17" s="167">
        <v>3</v>
      </c>
      <c r="Q17" s="167">
        <v>2</v>
      </c>
      <c r="R17" s="167">
        <v>3</v>
      </c>
      <c r="S17" s="167">
        <v>2</v>
      </c>
      <c r="T17" s="167">
        <v>3</v>
      </c>
      <c r="U17" s="167">
        <v>2</v>
      </c>
      <c r="V17" s="167">
        <v>3</v>
      </c>
      <c r="W17" s="167">
        <v>2</v>
      </c>
      <c r="X17" s="167">
        <v>3</v>
      </c>
      <c r="Y17" s="167">
        <v>3</v>
      </c>
      <c r="Z17" s="167">
        <v>2</v>
      </c>
      <c r="AA17" s="167">
        <v>3</v>
      </c>
      <c r="AB17" s="167">
        <v>2</v>
      </c>
      <c r="AC17" s="167">
        <v>3</v>
      </c>
      <c r="AD17" s="167">
        <v>4</v>
      </c>
      <c r="AE17" s="170">
        <f>SUM(AE18+AE22)</f>
        <v>0</v>
      </c>
      <c r="AF17" s="167">
        <v>4</v>
      </c>
      <c r="AG17" s="167">
        <v>3</v>
      </c>
      <c r="AH17" s="167">
        <v>2</v>
      </c>
      <c r="AI17" s="167">
        <v>3</v>
      </c>
      <c r="AJ17" s="167">
        <v>4</v>
      </c>
      <c r="AK17" s="167">
        <v>5</v>
      </c>
      <c r="AL17" s="167">
        <v>6</v>
      </c>
      <c r="AM17" s="167">
        <v>7</v>
      </c>
    </row>
    <row r="18" spans="2:39" s="165" customFormat="1" ht="33" customHeight="1" x14ac:dyDescent="0.2">
      <c r="B18" s="171" t="s">
        <v>161</v>
      </c>
      <c r="C18" s="172">
        <f>SUM(C19+C22)</f>
        <v>13831</v>
      </c>
      <c r="D18" s="172">
        <f>SUM(D19+D22)</f>
        <v>14622</v>
      </c>
      <c r="E18" s="172">
        <f>SUM(E19+E22)</f>
        <v>14474</v>
      </c>
      <c r="F18" s="172">
        <f t="shared" ref="F18:U18" si="0">SUM(F19+F22)</f>
        <v>16503</v>
      </c>
      <c r="G18" s="172">
        <f>SUM(G19+G22)</f>
        <v>15809</v>
      </c>
      <c r="H18" s="172">
        <f t="shared" si="0"/>
        <v>0</v>
      </c>
      <c r="I18" s="172">
        <f>SUM(I19+I22)</f>
        <v>13831</v>
      </c>
      <c r="J18" s="172">
        <f t="shared" si="0"/>
        <v>0</v>
      </c>
      <c r="K18" s="172">
        <f t="shared" si="0"/>
        <v>13831</v>
      </c>
      <c r="L18" s="172">
        <f t="shared" si="0"/>
        <v>0</v>
      </c>
      <c r="M18" s="172">
        <f t="shared" si="0"/>
        <v>13831</v>
      </c>
      <c r="N18" s="172">
        <f t="shared" si="0"/>
        <v>0</v>
      </c>
      <c r="O18" s="172">
        <f t="shared" si="0"/>
        <v>13831</v>
      </c>
      <c r="P18" s="172">
        <f t="shared" si="0"/>
        <v>120</v>
      </c>
      <c r="Q18" s="172">
        <f t="shared" si="0"/>
        <v>13951</v>
      </c>
      <c r="R18" s="172">
        <f t="shared" si="0"/>
        <v>0</v>
      </c>
      <c r="S18" s="172">
        <f t="shared" si="0"/>
        <v>13951</v>
      </c>
      <c r="T18" s="172">
        <f t="shared" si="0"/>
        <v>0</v>
      </c>
      <c r="U18" s="172">
        <f t="shared" si="0"/>
        <v>13951</v>
      </c>
      <c r="V18" s="172">
        <f t="shared" ref="V18:AD18" si="1">SUM(V19+V22)</f>
        <v>100</v>
      </c>
      <c r="W18" s="172">
        <f t="shared" si="1"/>
        <v>14051</v>
      </c>
      <c r="X18" s="172">
        <f t="shared" si="1"/>
        <v>0</v>
      </c>
      <c r="Y18" s="172">
        <f t="shared" si="1"/>
        <v>0</v>
      </c>
      <c r="Z18" s="172">
        <f t="shared" si="1"/>
        <v>14051</v>
      </c>
      <c r="AA18" s="172">
        <f t="shared" si="1"/>
        <v>0</v>
      </c>
      <c r="AB18" s="172">
        <f t="shared" si="1"/>
        <v>14051</v>
      </c>
      <c r="AC18" s="172">
        <f t="shared" si="1"/>
        <v>571</v>
      </c>
      <c r="AD18" s="172">
        <f t="shared" si="1"/>
        <v>14622</v>
      </c>
      <c r="AE18" s="172">
        <f t="shared" ref="AE18:AM18" si="2">SUM(AE19+AE22)</f>
        <v>0</v>
      </c>
      <c r="AF18" s="172">
        <f t="shared" si="2"/>
        <v>14622</v>
      </c>
      <c r="AG18" s="172">
        <f>SUM(AG19+AG22)</f>
        <v>0</v>
      </c>
      <c r="AH18" s="172">
        <f>SUM(AH19+AH22)</f>
        <v>14622</v>
      </c>
      <c r="AI18" s="172">
        <f>SUM(AI19+AI22)</f>
        <v>0</v>
      </c>
      <c r="AJ18" s="172">
        <f>SUM(AJ19+AJ22)</f>
        <v>14622</v>
      </c>
      <c r="AK18" s="172">
        <f t="shared" si="2"/>
        <v>0</v>
      </c>
      <c r="AL18" s="172">
        <f t="shared" si="2"/>
        <v>0</v>
      </c>
      <c r="AM18" s="172">
        <f t="shared" si="2"/>
        <v>0</v>
      </c>
    </row>
    <row r="19" spans="2:39" s="165" customFormat="1" ht="30" customHeight="1" x14ac:dyDescent="0.35">
      <c r="B19" s="174" t="s">
        <v>193</v>
      </c>
      <c r="C19" s="173">
        <f>SUM(C20:C21)</f>
        <v>13776</v>
      </c>
      <c r="D19" s="173">
        <f>SUM(D20:D21)</f>
        <v>14567</v>
      </c>
      <c r="E19" s="173">
        <f>SUM(E20:E21)</f>
        <v>14474</v>
      </c>
      <c r="F19" s="173">
        <f t="shared" ref="F19:U19" si="3">SUM(F20:F21)</f>
        <v>16449</v>
      </c>
      <c r="G19" s="173">
        <f>SUM(G20:G21)</f>
        <v>15755</v>
      </c>
      <c r="H19" s="173">
        <f t="shared" si="3"/>
        <v>0</v>
      </c>
      <c r="I19" s="173">
        <f>SUM(I20:I21)</f>
        <v>13776</v>
      </c>
      <c r="J19" s="173">
        <f t="shared" si="3"/>
        <v>0</v>
      </c>
      <c r="K19" s="173">
        <f t="shared" si="3"/>
        <v>13776</v>
      </c>
      <c r="L19" s="173">
        <f t="shared" si="3"/>
        <v>0</v>
      </c>
      <c r="M19" s="173">
        <f t="shared" si="3"/>
        <v>13776</v>
      </c>
      <c r="N19" s="173">
        <f t="shared" si="3"/>
        <v>0</v>
      </c>
      <c r="O19" s="173">
        <f t="shared" si="3"/>
        <v>13776</v>
      </c>
      <c r="P19" s="173">
        <f t="shared" si="3"/>
        <v>120</v>
      </c>
      <c r="Q19" s="173">
        <f t="shared" si="3"/>
        <v>13896</v>
      </c>
      <c r="R19" s="173">
        <f t="shared" si="3"/>
        <v>0</v>
      </c>
      <c r="S19" s="173">
        <f t="shared" si="3"/>
        <v>13896</v>
      </c>
      <c r="T19" s="173">
        <f t="shared" si="3"/>
        <v>0</v>
      </c>
      <c r="U19" s="173">
        <f t="shared" si="3"/>
        <v>13896</v>
      </c>
      <c r="V19" s="173">
        <f t="shared" ref="V19:AD19" si="4">SUM(V20:V21)</f>
        <v>100</v>
      </c>
      <c r="W19" s="173">
        <f t="shared" si="4"/>
        <v>13996</v>
      </c>
      <c r="X19" s="173">
        <f t="shared" si="4"/>
        <v>0</v>
      </c>
      <c r="Y19" s="173">
        <f t="shared" si="4"/>
        <v>0</v>
      </c>
      <c r="Z19" s="173">
        <f t="shared" si="4"/>
        <v>13996</v>
      </c>
      <c r="AA19" s="173">
        <f t="shared" si="4"/>
        <v>0</v>
      </c>
      <c r="AB19" s="173">
        <f t="shared" si="4"/>
        <v>13996</v>
      </c>
      <c r="AC19" s="173">
        <f t="shared" si="4"/>
        <v>571</v>
      </c>
      <c r="AD19" s="173">
        <f t="shared" si="4"/>
        <v>14567</v>
      </c>
      <c r="AE19" s="173">
        <f t="shared" ref="AE19:AM19" si="5">SUM(AE20:AE21)</f>
        <v>0</v>
      </c>
      <c r="AF19" s="173">
        <f t="shared" si="5"/>
        <v>14567</v>
      </c>
      <c r="AG19" s="173">
        <f>SUM(AG20:AG21)</f>
        <v>0</v>
      </c>
      <c r="AH19" s="173">
        <f>SUM(AH20:AH21)</f>
        <v>14567</v>
      </c>
      <c r="AI19" s="173">
        <f>SUM(AI20:AI21)</f>
        <v>0</v>
      </c>
      <c r="AJ19" s="173">
        <f>SUM(AJ20:AJ21)</f>
        <v>14567</v>
      </c>
      <c r="AK19" s="173">
        <f t="shared" si="5"/>
        <v>0</v>
      </c>
      <c r="AL19" s="173">
        <f t="shared" si="5"/>
        <v>0</v>
      </c>
      <c r="AM19" s="173">
        <f t="shared" si="5"/>
        <v>0</v>
      </c>
    </row>
    <row r="20" spans="2:39" s="165" customFormat="1" ht="22.5" customHeight="1" x14ac:dyDescent="0.35">
      <c r="B20" s="177" t="s">
        <v>88</v>
      </c>
      <c r="C20" s="186">
        <f>SUM(C29)</f>
        <v>101</v>
      </c>
      <c r="D20" s="186">
        <f>SUM(D29)</f>
        <v>101</v>
      </c>
      <c r="E20" s="186">
        <f>SUM(E29)</f>
        <v>21</v>
      </c>
      <c r="F20" s="186">
        <f t="shared" ref="F20:U20" si="6">SUM(F29)</f>
        <v>294</v>
      </c>
      <c r="G20" s="186">
        <f>SUM(G29)</f>
        <v>100</v>
      </c>
      <c r="H20" s="186">
        <f t="shared" si="6"/>
        <v>0</v>
      </c>
      <c r="I20" s="186">
        <f>SUM(I29)</f>
        <v>101</v>
      </c>
      <c r="J20" s="186">
        <f t="shared" si="6"/>
        <v>0</v>
      </c>
      <c r="K20" s="186">
        <f t="shared" si="6"/>
        <v>101</v>
      </c>
      <c r="L20" s="186">
        <f t="shared" si="6"/>
        <v>0</v>
      </c>
      <c r="M20" s="186">
        <f t="shared" si="6"/>
        <v>101</v>
      </c>
      <c r="N20" s="186">
        <f t="shared" si="6"/>
        <v>0</v>
      </c>
      <c r="O20" s="186">
        <f t="shared" si="6"/>
        <v>101</v>
      </c>
      <c r="P20" s="186">
        <f t="shared" si="6"/>
        <v>0</v>
      </c>
      <c r="Q20" s="186">
        <f t="shared" si="6"/>
        <v>101</v>
      </c>
      <c r="R20" s="186">
        <f t="shared" si="6"/>
        <v>0</v>
      </c>
      <c r="S20" s="186">
        <f t="shared" si="6"/>
        <v>101</v>
      </c>
      <c r="T20" s="186">
        <f t="shared" si="6"/>
        <v>0</v>
      </c>
      <c r="U20" s="186">
        <f t="shared" si="6"/>
        <v>101</v>
      </c>
      <c r="V20" s="186">
        <f t="shared" ref="V20:AE20" si="7">SUM(V29)</f>
        <v>0</v>
      </c>
      <c r="W20" s="186">
        <f t="shared" si="7"/>
        <v>101</v>
      </c>
      <c r="X20" s="186">
        <f t="shared" si="7"/>
        <v>0</v>
      </c>
      <c r="Y20" s="186">
        <f t="shared" si="7"/>
        <v>0</v>
      </c>
      <c r="Z20" s="186">
        <f t="shared" si="7"/>
        <v>101</v>
      </c>
      <c r="AA20" s="186">
        <f t="shared" si="7"/>
        <v>0</v>
      </c>
      <c r="AB20" s="186">
        <f t="shared" si="7"/>
        <v>101</v>
      </c>
      <c r="AC20" s="186">
        <f t="shared" si="7"/>
        <v>0</v>
      </c>
      <c r="AD20" s="246">
        <f t="shared" ref="AD20:AD30" si="8">SUM(AB20:AC20)</f>
        <v>101</v>
      </c>
      <c r="AE20" s="186">
        <f t="shared" si="7"/>
        <v>0</v>
      </c>
      <c r="AF20" s="186">
        <f>SUM(AD20+AE20)</f>
        <v>101</v>
      </c>
      <c r="AG20" s="186">
        <f>SUM(AG29)</f>
        <v>0</v>
      </c>
      <c r="AH20" s="186">
        <f>SUM(AF20+AG20)</f>
        <v>101</v>
      </c>
      <c r="AI20" s="186">
        <f>SUM(AI29)</f>
        <v>0</v>
      </c>
      <c r="AJ20" s="186">
        <f>SUM(AH20+AI20)</f>
        <v>101</v>
      </c>
      <c r="AK20" s="186">
        <f>SUM(AK29)</f>
        <v>0</v>
      </c>
      <c r="AL20" s="186">
        <f>SUM(AL29)</f>
        <v>0</v>
      </c>
      <c r="AM20" s="186">
        <f>SUM(AM29)</f>
        <v>0</v>
      </c>
    </row>
    <row r="21" spans="2:39" s="165" customFormat="1" ht="24" customHeight="1" x14ac:dyDescent="0.35">
      <c r="B21" s="177" t="s">
        <v>196</v>
      </c>
      <c r="C21" s="186">
        <f>SUM(C26)</f>
        <v>13675</v>
      </c>
      <c r="D21" s="186">
        <f>SUM(D26)</f>
        <v>14466</v>
      </c>
      <c r="E21" s="186">
        <f>SUM(E26)</f>
        <v>14453</v>
      </c>
      <c r="F21" s="186">
        <f t="shared" ref="F21:U21" si="9">SUM(F26)</f>
        <v>16155</v>
      </c>
      <c r="G21" s="186">
        <f>SUM(G26)</f>
        <v>15655</v>
      </c>
      <c r="H21" s="186">
        <f t="shared" si="9"/>
        <v>0</v>
      </c>
      <c r="I21" s="186">
        <f>SUM(I26)</f>
        <v>13675</v>
      </c>
      <c r="J21" s="186">
        <f t="shared" si="9"/>
        <v>0</v>
      </c>
      <c r="K21" s="186">
        <f t="shared" si="9"/>
        <v>13675</v>
      </c>
      <c r="L21" s="186">
        <f t="shared" si="9"/>
        <v>0</v>
      </c>
      <c r="M21" s="186">
        <f t="shared" si="9"/>
        <v>13675</v>
      </c>
      <c r="N21" s="186">
        <f t="shared" si="9"/>
        <v>0</v>
      </c>
      <c r="O21" s="186">
        <f t="shared" si="9"/>
        <v>13675</v>
      </c>
      <c r="P21" s="186">
        <f t="shared" si="9"/>
        <v>120</v>
      </c>
      <c r="Q21" s="186">
        <f t="shared" si="9"/>
        <v>13795</v>
      </c>
      <c r="R21" s="186">
        <f t="shared" si="9"/>
        <v>0</v>
      </c>
      <c r="S21" s="186">
        <f t="shared" si="9"/>
        <v>13795</v>
      </c>
      <c r="T21" s="186">
        <f t="shared" si="9"/>
        <v>0</v>
      </c>
      <c r="U21" s="186">
        <f t="shared" si="9"/>
        <v>13795</v>
      </c>
      <c r="V21" s="186">
        <f t="shared" ref="V21:AE21" si="10">SUM(V26)</f>
        <v>100</v>
      </c>
      <c r="W21" s="186">
        <f t="shared" si="10"/>
        <v>13895</v>
      </c>
      <c r="X21" s="186">
        <f t="shared" si="10"/>
        <v>0</v>
      </c>
      <c r="Y21" s="186">
        <f t="shared" si="10"/>
        <v>0</v>
      </c>
      <c r="Z21" s="186">
        <f t="shared" si="10"/>
        <v>13895</v>
      </c>
      <c r="AA21" s="186">
        <f t="shared" si="10"/>
        <v>0</v>
      </c>
      <c r="AB21" s="186">
        <f t="shared" si="10"/>
        <v>13895</v>
      </c>
      <c r="AC21" s="186">
        <f t="shared" si="10"/>
        <v>571</v>
      </c>
      <c r="AD21" s="246">
        <f t="shared" si="8"/>
        <v>14466</v>
      </c>
      <c r="AE21" s="186">
        <f t="shared" si="10"/>
        <v>0</v>
      </c>
      <c r="AF21" s="186">
        <f t="shared" ref="AF21:AF29" si="11">SUM(AD21+AE21)</f>
        <v>14466</v>
      </c>
      <c r="AG21" s="186">
        <f>SUM(AG26)</f>
        <v>0</v>
      </c>
      <c r="AH21" s="186">
        <f>SUM(AF21+AG21)</f>
        <v>14466</v>
      </c>
      <c r="AI21" s="186">
        <f>SUM(AI26)</f>
        <v>0</v>
      </c>
      <c r="AJ21" s="186">
        <f>SUM(AH21+AI21)</f>
        <v>14466</v>
      </c>
      <c r="AK21" s="186">
        <f>SUM(AK26)</f>
        <v>0</v>
      </c>
      <c r="AL21" s="186">
        <f>SUM(AL26)</f>
        <v>0</v>
      </c>
      <c r="AM21" s="186">
        <f>SUM(AM26)</f>
        <v>0</v>
      </c>
    </row>
    <row r="22" spans="2:39" s="165" customFormat="1" ht="21" customHeight="1" x14ac:dyDescent="0.35">
      <c r="B22" s="174" t="s">
        <v>197</v>
      </c>
      <c r="C22" s="173">
        <f t="shared" ref="C22:AM22" si="12">SUM(C23)</f>
        <v>55</v>
      </c>
      <c r="D22" s="173">
        <f t="shared" si="12"/>
        <v>55</v>
      </c>
      <c r="E22" s="173">
        <f t="shared" si="12"/>
        <v>0</v>
      </c>
      <c r="F22" s="173">
        <f t="shared" si="12"/>
        <v>54</v>
      </c>
      <c r="G22" s="173">
        <f t="shared" si="12"/>
        <v>54</v>
      </c>
      <c r="H22" s="173">
        <f t="shared" si="12"/>
        <v>0</v>
      </c>
      <c r="I22" s="173">
        <f t="shared" si="12"/>
        <v>55</v>
      </c>
      <c r="J22" s="173">
        <f t="shared" si="12"/>
        <v>0</v>
      </c>
      <c r="K22" s="173">
        <f t="shared" si="12"/>
        <v>55</v>
      </c>
      <c r="L22" s="173">
        <f t="shared" si="12"/>
        <v>0</v>
      </c>
      <c r="M22" s="173">
        <f t="shared" si="12"/>
        <v>55</v>
      </c>
      <c r="N22" s="173">
        <f t="shared" si="12"/>
        <v>0</v>
      </c>
      <c r="O22" s="173">
        <f t="shared" si="12"/>
        <v>55</v>
      </c>
      <c r="P22" s="173">
        <f t="shared" si="12"/>
        <v>0</v>
      </c>
      <c r="Q22" s="173">
        <f t="shared" si="12"/>
        <v>55</v>
      </c>
      <c r="R22" s="173">
        <f t="shared" si="12"/>
        <v>0</v>
      </c>
      <c r="S22" s="173">
        <f t="shared" si="12"/>
        <v>55</v>
      </c>
      <c r="T22" s="173">
        <f t="shared" si="12"/>
        <v>0</v>
      </c>
      <c r="U22" s="173">
        <f t="shared" si="12"/>
        <v>55</v>
      </c>
      <c r="V22" s="173">
        <f t="shared" si="12"/>
        <v>0</v>
      </c>
      <c r="W22" s="173">
        <f t="shared" si="12"/>
        <v>55</v>
      </c>
      <c r="X22" s="173">
        <f t="shared" si="12"/>
        <v>0</v>
      </c>
      <c r="Y22" s="173">
        <f t="shared" si="12"/>
        <v>0</v>
      </c>
      <c r="Z22" s="173">
        <f t="shared" si="12"/>
        <v>55</v>
      </c>
      <c r="AA22" s="173">
        <f t="shared" si="12"/>
        <v>0</v>
      </c>
      <c r="AB22" s="173">
        <f t="shared" si="12"/>
        <v>55</v>
      </c>
      <c r="AC22" s="173">
        <f t="shared" si="12"/>
        <v>0</v>
      </c>
      <c r="AD22" s="173">
        <f t="shared" si="12"/>
        <v>55</v>
      </c>
      <c r="AE22" s="173">
        <f t="shared" si="12"/>
        <v>0</v>
      </c>
      <c r="AF22" s="186">
        <f t="shared" si="11"/>
        <v>55</v>
      </c>
      <c r="AG22" s="173">
        <f t="shared" si="12"/>
        <v>0</v>
      </c>
      <c r="AH22" s="186">
        <f>SUM(AF22+AG22)</f>
        <v>55</v>
      </c>
      <c r="AI22" s="173">
        <f t="shared" si="12"/>
        <v>0</v>
      </c>
      <c r="AJ22" s="186">
        <f>SUM(AH22+AI22)</f>
        <v>55</v>
      </c>
      <c r="AK22" s="173">
        <f t="shared" si="12"/>
        <v>0</v>
      </c>
      <c r="AL22" s="173">
        <f t="shared" si="12"/>
        <v>0</v>
      </c>
      <c r="AM22" s="173">
        <f t="shared" si="12"/>
        <v>0</v>
      </c>
    </row>
    <row r="23" spans="2:39" s="165" customFormat="1" ht="24.75" customHeight="1" x14ac:dyDescent="0.35">
      <c r="B23" s="177" t="s">
        <v>101</v>
      </c>
      <c r="C23" s="186">
        <f>SUM(C32)</f>
        <v>55</v>
      </c>
      <c r="D23" s="186">
        <f>SUM(D32)</f>
        <v>55</v>
      </c>
      <c r="E23" s="186">
        <f>SUM(E32)</f>
        <v>0</v>
      </c>
      <c r="F23" s="186">
        <f t="shared" ref="F23:U23" si="13">SUM(F32)</f>
        <v>54</v>
      </c>
      <c r="G23" s="186">
        <f>SUM(G32)</f>
        <v>54</v>
      </c>
      <c r="H23" s="186">
        <f t="shared" si="13"/>
        <v>0</v>
      </c>
      <c r="I23" s="186">
        <f>SUM(I32)</f>
        <v>55</v>
      </c>
      <c r="J23" s="186">
        <f t="shared" si="13"/>
        <v>0</v>
      </c>
      <c r="K23" s="186">
        <f t="shared" si="13"/>
        <v>55</v>
      </c>
      <c r="L23" s="186">
        <f t="shared" si="13"/>
        <v>0</v>
      </c>
      <c r="M23" s="186">
        <f t="shared" si="13"/>
        <v>55</v>
      </c>
      <c r="N23" s="186">
        <f t="shared" si="13"/>
        <v>0</v>
      </c>
      <c r="O23" s="186">
        <f t="shared" si="13"/>
        <v>55</v>
      </c>
      <c r="P23" s="186">
        <f t="shared" si="13"/>
        <v>0</v>
      </c>
      <c r="Q23" s="186">
        <f t="shared" si="13"/>
        <v>55</v>
      </c>
      <c r="R23" s="186">
        <f t="shared" si="13"/>
        <v>0</v>
      </c>
      <c r="S23" s="186">
        <f t="shared" si="13"/>
        <v>55</v>
      </c>
      <c r="T23" s="186">
        <f t="shared" si="13"/>
        <v>0</v>
      </c>
      <c r="U23" s="186">
        <f t="shared" si="13"/>
        <v>55</v>
      </c>
      <c r="V23" s="186">
        <f t="shared" ref="V23:AE23" si="14">SUM(V32)</f>
        <v>0</v>
      </c>
      <c r="W23" s="186">
        <f t="shared" si="14"/>
        <v>55</v>
      </c>
      <c r="X23" s="186">
        <f t="shared" si="14"/>
        <v>0</v>
      </c>
      <c r="Y23" s="186">
        <f t="shared" si="14"/>
        <v>0</v>
      </c>
      <c r="Z23" s="186">
        <f t="shared" si="14"/>
        <v>55</v>
      </c>
      <c r="AA23" s="186">
        <f t="shared" si="14"/>
        <v>0</v>
      </c>
      <c r="AB23" s="186">
        <f t="shared" si="14"/>
        <v>55</v>
      </c>
      <c r="AC23" s="186">
        <f t="shared" si="14"/>
        <v>0</v>
      </c>
      <c r="AD23" s="246">
        <f t="shared" si="8"/>
        <v>55</v>
      </c>
      <c r="AE23" s="186">
        <f t="shared" si="14"/>
        <v>0</v>
      </c>
      <c r="AF23" s="186">
        <f t="shared" si="11"/>
        <v>55</v>
      </c>
      <c r="AG23" s="186">
        <f>SUM(AG32)</f>
        <v>0</v>
      </c>
      <c r="AH23" s="186">
        <f>SUM(AF23+AG23)</f>
        <v>55</v>
      </c>
      <c r="AI23" s="186">
        <f>SUM(AI32)</f>
        <v>0</v>
      </c>
      <c r="AJ23" s="186">
        <f>SUM(AH23+AI23)</f>
        <v>55</v>
      </c>
      <c r="AK23" s="186">
        <f>SUM(AK32)</f>
        <v>0</v>
      </c>
      <c r="AL23" s="186">
        <f>SUM(AL32)</f>
        <v>0</v>
      </c>
      <c r="AM23" s="186">
        <f>SUM(AM32)</f>
        <v>0</v>
      </c>
    </row>
    <row r="24" spans="2:39" s="165" customFormat="1" ht="27" customHeight="1" x14ac:dyDescent="0.2">
      <c r="B24" s="247" t="s">
        <v>198</v>
      </c>
      <c r="C24" s="216">
        <f t="shared" ref="C24:J25" si="15">SUM(C25)</f>
        <v>13675</v>
      </c>
      <c r="D24" s="216">
        <f t="shared" si="15"/>
        <v>14466</v>
      </c>
      <c r="E24" s="216">
        <f t="shared" si="15"/>
        <v>14453</v>
      </c>
      <c r="F24" s="216">
        <f t="shared" si="15"/>
        <v>16155</v>
      </c>
      <c r="G24" s="216">
        <f t="shared" si="15"/>
        <v>15655</v>
      </c>
      <c r="H24" s="248">
        <f t="shared" si="15"/>
        <v>0</v>
      </c>
      <c r="I24" s="216">
        <f t="shared" si="15"/>
        <v>13675</v>
      </c>
      <c r="J24" s="216">
        <f t="shared" si="15"/>
        <v>0</v>
      </c>
      <c r="K24" s="248">
        <f t="shared" ref="K24:T25" si="16">SUM(K25)</f>
        <v>13675</v>
      </c>
      <c r="L24" s="216">
        <f t="shared" si="16"/>
        <v>0</v>
      </c>
      <c r="M24" s="248">
        <f t="shared" si="16"/>
        <v>13675</v>
      </c>
      <c r="N24" s="216">
        <f t="shared" si="16"/>
        <v>0</v>
      </c>
      <c r="O24" s="248">
        <f t="shared" si="16"/>
        <v>13675</v>
      </c>
      <c r="P24" s="216">
        <f t="shared" si="16"/>
        <v>120</v>
      </c>
      <c r="Q24" s="248">
        <f t="shared" si="16"/>
        <v>13795</v>
      </c>
      <c r="R24" s="216">
        <f t="shared" si="16"/>
        <v>0</v>
      </c>
      <c r="S24" s="248">
        <f t="shared" si="16"/>
        <v>13795</v>
      </c>
      <c r="T24" s="216">
        <f t="shared" si="16"/>
        <v>0</v>
      </c>
      <c r="U24" s="248">
        <f t="shared" ref="U24:AM25" si="17">SUM(U25)</f>
        <v>13795</v>
      </c>
      <c r="V24" s="216">
        <f t="shared" si="17"/>
        <v>100</v>
      </c>
      <c r="W24" s="248">
        <f t="shared" si="17"/>
        <v>13895</v>
      </c>
      <c r="X24" s="216">
        <f t="shared" si="17"/>
        <v>0</v>
      </c>
      <c r="Y24" s="216">
        <f t="shared" si="17"/>
        <v>0</v>
      </c>
      <c r="Z24" s="248">
        <f t="shared" si="17"/>
        <v>13895</v>
      </c>
      <c r="AA24" s="216">
        <f t="shared" si="17"/>
        <v>0</v>
      </c>
      <c r="AB24" s="248">
        <f t="shared" si="17"/>
        <v>13895</v>
      </c>
      <c r="AC24" s="216">
        <f t="shared" si="17"/>
        <v>571</v>
      </c>
      <c r="AD24" s="216">
        <f t="shared" si="17"/>
        <v>14466</v>
      </c>
      <c r="AE24" s="216">
        <f t="shared" si="17"/>
        <v>0</v>
      </c>
      <c r="AF24" s="216">
        <f t="shared" si="17"/>
        <v>14466</v>
      </c>
      <c r="AG24" s="216">
        <f t="shared" si="17"/>
        <v>0</v>
      </c>
      <c r="AH24" s="216">
        <f t="shared" si="17"/>
        <v>14466</v>
      </c>
      <c r="AI24" s="216">
        <f t="shared" si="17"/>
        <v>0</v>
      </c>
      <c r="AJ24" s="216">
        <f t="shared" si="17"/>
        <v>14466</v>
      </c>
      <c r="AK24" s="248">
        <f t="shared" si="17"/>
        <v>0</v>
      </c>
      <c r="AL24" s="248">
        <f t="shared" si="17"/>
        <v>0</v>
      </c>
      <c r="AM24" s="248">
        <f t="shared" si="17"/>
        <v>0</v>
      </c>
    </row>
    <row r="25" spans="2:39" s="165" customFormat="1" ht="23.25" customHeight="1" x14ac:dyDescent="0.2">
      <c r="B25" s="249" t="s">
        <v>193</v>
      </c>
      <c r="C25" s="250">
        <f t="shared" si="15"/>
        <v>13675</v>
      </c>
      <c r="D25" s="250">
        <f t="shared" si="15"/>
        <v>14466</v>
      </c>
      <c r="E25" s="250">
        <f t="shared" si="15"/>
        <v>14453</v>
      </c>
      <c r="F25" s="250">
        <f t="shared" si="15"/>
        <v>16155</v>
      </c>
      <c r="G25" s="250">
        <f t="shared" si="15"/>
        <v>15655</v>
      </c>
      <c r="H25" s="250">
        <f t="shared" si="15"/>
        <v>0</v>
      </c>
      <c r="I25" s="250">
        <f t="shared" si="15"/>
        <v>13675</v>
      </c>
      <c r="J25" s="250">
        <f t="shared" si="15"/>
        <v>0</v>
      </c>
      <c r="K25" s="250">
        <f t="shared" si="16"/>
        <v>13675</v>
      </c>
      <c r="L25" s="250">
        <f t="shared" si="16"/>
        <v>0</v>
      </c>
      <c r="M25" s="250">
        <f t="shared" si="16"/>
        <v>13675</v>
      </c>
      <c r="N25" s="250">
        <f t="shared" si="16"/>
        <v>0</v>
      </c>
      <c r="O25" s="250">
        <f t="shared" si="16"/>
        <v>13675</v>
      </c>
      <c r="P25" s="250">
        <f t="shared" si="16"/>
        <v>120</v>
      </c>
      <c r="Q25" s="250">
        <f t="shared" si="16"/>
        <v>13795</v>
      </c>
      <c r="R25" s="250">
        <f t="shared" si="16"/>
        <v>0</v>
      </c>
      <c r="S25" s="250">
        <f t="shared" si="16"/>
        <v>13795</v>
      </c>
      <c r="T25" s="250">
        <f t="shared" si="16"/>
        <v>0</v>
      </c>
      <c r="U25" s="250">
        <f t="shared" si="17"/>
        <v>13795</v>
      </c>
      <c r="V25" s="250">
        <f t="shared" si="17"/>
        <v>100</v>
      </c>
      <c r="W25" s="250">
        <f t="shared" si="17"/>
        <v>13895</v>
      </c>
      <c r="X25" s="250">
        <f t="shared" si="17"/>
        <v>0</v>
      </c>
      <c r="Y25" s="250">
        <f t="shared" si="17"/>
        <v>0</v>
      </c>
      <c r="Z25" s="250">
        <f t="shared" si="17"/>
        <v>13895</v>
      </c>
      <c r="AA25" s="250">
        <f t="shared" si="17"/>
        <v>0</v>
      </c>
      <c r="AB25" s="250">
        <f t="shared" si="17"/>
        <v>13895</v>
      </c>
      <c r="AC25" s="250">
        <f t="shared" si="17"/>
        <v>571</v>
      </c>
      <c r="AD25" s="250">
        <f t="shared" si="17"/>
        <v>14466</v>
      </c>
      <c r="AE25" s="250">
        <f t="shared" si="17"/>
        <v>0</v>
      </c>
      <c r="AF25" s="250">
        <f t="shared" si="17"/>
        <v>14466</v>
      </c>
      <c r="AG25" s="250">
        <f t="shared" si="17"/>
        <v>0</v>
      </c>
      <c r="AH25" s="250">
        <f t="shared" si="17"/>
        <v>14466</v>
      </c>
      <c r="AI25" s="250">
        <f t="shared" si="17"/>
        <v>0</v>
      </c>
      <c r="AJ25" s="250">
        <f t="shared" si="17"/>
        <v>14466</v>
      </c>
      <c r="AK25" s="250">
        <f t="shared" si="17"/>
        <v>0</v>
      </c>
      <c r="AL25" s="250">
        <f t="shared" si="17"/>
        <v>0</v>
      </c>
      <c r="AM25" s="250">
        <f t="shared" si="17"/>
        <v>0</v>
      </c>
    </row>
    <row r="26" spans="2:39" ht="24.75" customHeight="1" x14ac:dyDescent="0.35">
      <c r="B26" s="177" t="s">
        <v>196</v>
      </c>
      <c r="C26" s="186">
        <v>13675</v>
      </c>
      <c r="D26" s="186">
        <v>14466</v>
      </c>
      <c r="E26" s="186">
        <v>14453</v>
      </c>
      <c r="F26" s="186">
        <v>16155</v>
      </c>
      <c r="G26" s="186">
        <v>15655</v>
      </c>
      <c r="H26" s="251">
        <v>0</v>
      </c>
      <c r="I26" s="186">
        <v>13675</v>
      </c>
      <c r="J26" s="186">
        <v>0</v>
      </c>
      <c r="K26" s="251">
        <f>SUM(I26+J26)</f>
        <v>13675</v>
      </c>
      <c r="L26" s="186">
        <v>0</v>
      </c>
      <c r="M26" s="251">
        <f>SUM(K26+L26)</f>
        <v>13675</v>
      </c>
      <c r="N26" s="186">
        <v>0</v>
      </c>
      <c r="O26" s="251">
        <f>SUM(M26+N26)</f>
        <v>13675</v>
      </c>
      <c r="P26" s="186">
        <v>120</v>
      </c>
      <c r="Q26" s="251">
        <f>SUM(O26+P26)</f>
        <v>13795</v>
      </c>
      <c r="R26" s="186">
        <v>0</v>
      </c>
      <c r="S26" s="251">
        <f>SUM(Q26+R26)</f>
        <v>13795</v>
      </c>
      <c r="T26" s="186">
        <v>0</v>
      </c>
      <c r="U26" s="251">
        <f>SUM(S26+T26)</f>
        <v>13795</v>
      </c>
      <c r="V26" s="186">
        <v>100</v>
      </c>
      <c r="W26" s="251">
        <f>SUM(U26+V26)</f>
        <v>13895</v>
      </c>
      <c r="X26" s="186">
        <v>0</v>
      </c>
      <c r="Y26" s="186">
        <v>0</v>
      </c>
      <c r="Z26" s="251">
        <f>SUM(W26+X26+Y26)</f>
        <v>13895</v>
      </c>
      <c r="AA26" s="186">
        <v>0</v>
      </c>
      <c r="AB26" s="251">
        <f>SUM(Z26+AA26)</f>
        <v>13895</v>
      </c>
      <c r="AC26" s="186">
        <v>571</v>
      </c>
      <c r="AD26" s="246">
        <f t="shared" si="8"/>
        <v>14466</v>
      </c>
      <c r="AE26" s="186">
        <v>0</v>
      </c>
      <c r="AF26" s="186">
        <f t="shared" si="11"/>
        <v>14466</v>
      </c>
      <c r="AG26" s="186">
        <v>0</v>
      </c>
      <c r="AH26" s="186">
        <f>SUM(AF26+AG26)</f>
        <v>14466</v>
      </c>
      <c r="AI26" s="186">
        <v>0</v>
      </c>
      <c r="AJ26" s="186">
        <f>SUM(AH26+AI26)</f>
        <v>14466</v>
      </c>
      <c r="AK26" s="251">
        <v>0</v>
      </c>
      <c r="AL26" s="251">
        <v>0</v>
      </c>
      <c r="AM26" s="251">
        <v>0</v>
      </c>
    </row>
    <row r="27" spans="2:39" ht="27" customHeight="1" x14ac:dyDescent="0.2">
      <c r="B27" s="247" t="s">
        <v>199</v>
      </c>
      <c r="C27" s="216">
        <f>SUM(C28+C31)</f>
        <v>156</v>
      </c>
      <c r="D27" s="216">
        <f>SUM(D28+D31)</f>
        <v>156</v>
      </c>
      <c r="E27" s="216">
        <f>SUM(E28+E31)</f>
        <v>21</v>
      </c>
      <c r="F27" s="216">
        <f t="shared" ref="F27:W27" si="18">SUM(F28+F31)</f>
        <v>348</v>
      </c>
      <c r="G27" s="216">
        <f>SUM(G28+G31)</f>
        <v>154</v>
      </c>
      <c r="H27" s="216">
        <f t="shared" si="18"/>
        <v>0</v>
      </c>
      <c r="I27" s="216">
        <f>SUM(I28+I31)</f>
        <v>156</v>
      </c>
      <c r="J27" s="216">
        <f t="shared" si="18"/>
        <v>0</v>
      </c>
      <c r="K27" s="216">
        <f t="shared" si="18"/>
        <v>156</v>
      </c>
      <c r="L27" s="216">
        <f t="shared" si="18"/>
        <v>0</v>
      </c>
      <c r="M27" s="216">
        <f t="shared" si="18"/>
        <v>156</v>
      </c>
      <c r="N27" s="216">
        <f t="shared" si="18"/>
        <v>0</v>
      </c>
      <c r="O27" s="216">
        <f t="shared" si="18"/>
        <v>156</v>
      </c>
      <c r="P27" s="216">
        <f t="shared" si="18"/>
        <v>0</v>
      </c>
      <c r="Q27" s="216">
        <f t="shared" si="18"/>
        <v>156</v>
      </c>
      <c r="R27" s="216">
        <f t="shared" si="18"/>
        <v>0</v>
      </c>
      <c r="S27" s="216">
        <f t="shared" si="18"/>
        <v>156</v>
      </c>
      <c r="T27" s="216">
        <f t="shared" si="18"/>
        <v>0</v>
      </c>
      <c r="U27" s="216">
        <f t="shared" si="18"/>
        <v>156</v>
      </c>
      <c r="V27" s="216">
        <f>SUM(V28+V31)</f>
        <v>0</v>
      </c>
      <c r="W27" s="216">
        <f t="shared" si="18"/>
        <v>156</v>
      </c>
      <c r="X27" s="216">
        <f t="shared" ref="X27:AD27" si="19">SUM(X28+X31)</f>
        <v>0</v>
      </c>
      <c r="Y27" s="216">
        <f t="shared" si="19"/>
        <v>0</v>
      </c>
      <c r="Z27" s="216">
        <f>SUM(Z28+Z31)</f>
        <v>156</v>
      </c>
      <c r="AA27" s="216">
        <f t="shared" si="19"/>
        <v>0</v>
      </c>
      <c r="AB27" s="216">
        <f t="shared" si="19"/>
        <v>156</v>
      </c>
      <c r="AC27" s="216">
        <f t="shared" si="19"/>
        <v>0</v>
      </c>
      <c r="AD27" s="216">
        <f t="shared" si="19"/>
        <v>156</v>
      </c>
      <c r="AE27" s="216">
        <f t="shared" ref="AE27:AM27" si="20">SUM(AE28+AE31)</f>
        <v>0</v>
      </c>
      <c r="AF27" s="216">
        <f t="shared" si="20"/>
        <v>101</v>
      </c>
      <c r="AG27" s="216">
        <f>SUM(AG28+AG31)</f>
        <v>0</v>
      </c>
      <c r="AH27" s="216">
        <f>SUM(AH28+AH31)</f>
        <v>101</v>
      </c>
      <c r="AI27" s="216">
        <f>SUM(AI28+AI31)</f>
        <v>0</v>
      </c>
      <c r="AJ27" s="216">
        <f>SUM(AJ28+AJ31)</f>
        <v>101</v>
      </c>
      <c r="AK27" s="216">
        <f t="shared" si="20"/>
        <v>0</v>
      </c>
      <c r="AL27" s="216">
        <f t="shared" si="20"/>
        <v>0</v>
      </c>
      <c r="AM27" s="216">
        <f t="shared" si="20"/>
        <v>0</v>
      </c>
    </row>
    <row r="28" spans="2:39" ht="24" customHeight="1" x14ac:dyDescent="0.2">
      <c r="B28" s="249" t="s">
        <v>193</v>
      </c>
      <c r="C28" s="250">
        <f t="shared" ref="C28:AM28" si="21">SUM(C29)</f>
        <v>101</v>
      </c>
      <c r="D28" s="250">
        <f t="shared" si="21"/>
        <v>101</v>
      </c>
      <c r="E28" s="250">
        <f t="shared" si="21"/>
        <v>21</v>
      </c>
      <c r="F28" s="250">
        <f t="shared" si="21"/>
        <v>294</v>
      </c>
      <c r="G28" s="250">
        <f t="shared" si="21"/>
        <v>100</v>
      </c>
      <c r="H28" s="250">
        <f t="shared" si="21"/>
        <v>0</v>
      </c>
      <c r="I28" s="250">
        <f t="shared" si="21"/>
        <v>101</v>
      </c>
      <c r="J28" s="250">
        <f t="shared" si="21"/>
        <v>0</v>
      </c>
      <c r="K28" s="250">
        <f t="shared" si="21"/>
        <v>101</v>
      </c>
      <c r="L28" s="250">
        <f t="shared" si="21"/>
        <v>0</v>
      </c>
      <c r="M28" s="250">
        <f t="shared" si="21"/>
        <v>101</v>
      </c>
      <c r="N28" s="250">
        <f t="shared" si="21"/>
        <v>0</v>
      </c>
      <c r="O28" s="250">
        <f t="shared" si="21"/>
        <v>101</v>
      </c>
      <c r="P28" s="250">
        <f t="shared" si="21"/>
        <v>0</v>
      </c>
      <c r="Q28" s="250">
        <f t="shared" si="21"/>
        <v>101</v>
      </c>
      <c r="R28" s="250">
        <f t="shared" si="21"/>
        <v>0</v>
      </c>
      <c r="S28" s="250">
        <f t="shared" si="21"/>
        <v>101</v>
      </c>
      <c r="T28" s="250">
        <f t="shared" si="21"/>
        <v>0</v>
      </c>
      <c r="U28" s="250">
        <f t="shared" si="21"/>
        <v>101</v>
      </c>
      <c r="V28" s="250">
        <f t="shared" si="21"/>
        <v>0</v>
      </c>
      <c r="W28" s="250">
        <f t="shared" si="21"/>
        <v>101</v>
      </c>
      <c r="X28" s="250">
        <f t="shared" si="21"/>
        <v>0</v>
      </c>
      <c r="Y28" s="250">
        <f t="shared" si="21"/>
        <v>0</v>
      </c>
      <c r="Z28" s="250">
        <f t="shared" si="21"/>
        <v>101</v>
      </c>
      <c r="AA28" s="250">
        <f t="shared" si="21"/>
        <v>0</v>
      </c>
      <c r="AB28" s="250">
        <f t="shared" si="21"/>
        <v>101</v>
      </c>
      <c r="AC28" s="250">
        <f t="shared" si="21"/>
        <v>0</v>
      </c>
      <c r="AD28" s="250">
        <f t="shared" si="21"/>
        <v>101</v>
      </c>
      <c r="AE28" s="250">
        <f t="shared" si="21"/>
        <v>0</v>
      </c>
      <c r="AF28" s="250">
        <f t="shared" si="21"/>
        <v>101</v>
      </c>
      <c r="AG28" s="250">
        <f t="shared" si="21"/>
        <v>0</v>
      </c>
      <c r="AH28" s="250">
        <f t="shared" si="21"/>
        <v>101</v>
      </c>
      <c r="AI28" s="250">
        <f t="shared" si="21"/>
        <v>0</v>
      </c>
      <c r="AJ28" s="250">
        <f t="shared" si="21"/>
        <v>101</v>
      </c>
      <c r="AK28" s="250">
        <f t="shared" si="21"/>
        <v>0</v>
      </c>
      <c r="AL28" s="250">
        <f t="shared" si="21"/>
        <v>0</v>
      </c>
      <c r="AM28" s="250">
        <f t="shared" si="21"/>
        <v>0</v>
      </c>
    </row>
    <row r="29" spans="2:39" ht="24" customHeight="1" x14ac:dyDescent="0.35">
      <c r="B29" s="177" t="s">
        <v>88</v>
      </c>
      <c r="C29" s="186">
        <v>101</v>
      </c>
      <c r="D29" s="246">
        <v>101</v>
      </c>
      <c r="E29" s="186">
        <v>21</v>
      </c>
      <c r="F29" s="186">
        <v>294</v>
      </c>
      <c r="G29" s="186">
        <v>100</v>
      </c>
      <c r="H29" s="186">
        <v>0</v>
      </c>
      <c r="I29" s="186">
        <v>101</v>
      </c>
      <c r="J29" s="186">
        <v>0</v>
      </c>
      <c r="K29" s="251">
        <f>SUM(I29+J29)</f>
        <v>101</v>
      </c>
      <c r="L29" s="186">
        <v>0</v>
      </c>
      <c r="M29" s="251">
        <f>SUM(K29+L29)</f>
        <v>101</v>
      </c>
      <c r="N29" s="186">
        <v>0</v>
      </c>
      <c r="O29" s="251">
        <f>SUM(M29+N29)</f>
        <v>101</v>
      </c>
      <c r="P29" s="186">
        <v>0</v>
      </c>
      <c r="Q29" s="251">
        <f>SUM(O29+P29)</f>
        <v>101</v>
      </c>
      <c r="R29" s="186">
        <v>0</v>
      </c>
      <c r="S29" s="251">
        <f>SUM(Q29+R29)</f>
        <v>101</v>
      </c>
      <c r="T29" s="186">
        <v>0</v>
      </c>
      <c r="U29" s="251">
        <f>SUM(S29+T29)</f>
        <v>101</v>
      </c>
      <c r="V29" s="186">
        <v>0</v>
      </c>
      <c r="W29" s="251">
        <f>SUM(U29+V29)</f>
        <v>101</v>
      </c>
      <c r="X29" s="186">
        <v>0</v>
      </c>
      <c r="Y29" s="186">
        <v>0</v>
      </c>
      <c r="Z29" s="251">
        <f>SUM(W29+X29+Y29)</f>
        <v>101</v>
      </c>
      <c r="AA29" s="186">
        <v>0</v>
      </c>
      <c r="AB29" s="251">
        <f>SUM(Z29+AA29)</f>
        <v>101</v>
      </c>
      <c r="AC29" s="186">
        <v>0</v>
      </c>
      <c r="AD29" s="246">
        <f t="shared" si="8"/>
        <v>101</v>
      </c>
      <c r="AE29" s="186">
        <v>0</v>
      </c>
      <c r="AF29" s="186">
        <f t="shared" si="11"/>
        <v>101</v>
      </c>
      <c r="AG29" s="186">
        <v>0</v>
      </c>
      <c r="AH29" s="186">
        <f>SUM(AF29+AG29)</f>
        <v>101</v>
      </c>
      <c r="AI29" s="186">
        <v>0</v>
      </c>
      <c r="AJ29" s="186">
        <f>SUM(AH29+AI29)</f>
        <v>101</v>
      </c>
      <c r="AK29" s="251">
        <v>0</v>
      </c>
      <c r="AL29" s="251">
        <v>0</v>
      </c>
      <c r="AM29" s="251">
        <v>0</v>
      </c>
    </row>
    <row r="30" spans="2:39" ht="29.25" hidden="1" customHeight="1" x14ac:dyDescent="0.4">
      <c r="B30" s="252" t="s">
        <v>200</v>
      </c>
      <c r="C30" s="253">
        <f>SUM(C31)</f>
        <v>55</v>
      </c>
      <c r="D30" s="253">
        <f t="shared" ref="D30:AG30" si="22">SUM(D31)</f>
        <v>55</v>
      </c>
      <c r="E30" s="253">
        <f t="shared" si="22"/>
        <v>0</v>
      </c>
      <c r="F30" s="253">
        <f t="shared" si="22"/>
        <v>54</v>
      </c>
      <c r="G30" s="253">
        <f t="shared" si="22"/>
        <v>54</v>
      </c>
      <c r="H30" s="253">
        <f t="shared" si="22"/>
        <v>0</v>
      </c>
      <c r="I30" s="253">
        <f t="shared" si="22"/>
        <v>55</v>
      </c>
      <c r="J30" s="253">
        <f t="shared" si="22"/>
        <v>0</v>
      </c>
      <c r="K30" s="251">
        <f>SUM(I30+J30)</f>
        <v>55</v>
      </c>
      <c r="L30" s="253">
        <f t="shared" si="22"/>
        <v>0</v>
      </c>
      <c r="M30" s="251">
        <f>SUM(K30+L30)</f>
        <v>55</v>
      </c>
      <c r="N30" s="253">
        <f t="shared" si="22"/>
        <v>0</v>
      </c>
      <c r="O30" s="251">
        <f>SUM(M30+N30)</f>
        <v>55</v>
      </c>
      <c r="P30" s="253">
        <f t="shared" si="22"/>
        <v>0</v>
      </c>
      <c r="Q30" s="251">
        <f>SUM(O30+P30)</f>
        <v>55</v>
      </c>
      <c r="R30" s="253">
        <f t="shared" si="22"/>
        <v>0</v>
      </c>
      <c r="S30" s="251">
        <f>SUM(Q30+R30)</f>
        <v>55</v>
      </c>
      <c r="T30" s="253">
        <f t="shared" si="22"/>
        <v>0</v>
      </c>
      <c r="U30" s="251">
        <f>SUM(S30+T30)</f>
        <v>55</v>
      </c>
      <c r="V30" s="253">
        <f t="shared" si="22"/>
        <v>0</v>
      </c>
      <c r="W30" s="251">
        <f>SUM(U30+V30)</f>
        <v>55</v>
      </c>
      <c r="X30" s="253">
        <f t="shared" si="22"/>
        <v>0</v>
      </c>
      <c r="Y30" s="253"/>
      <c r="Z30" s="251">
        <f>SUM(W30+X30+Y30)</f>
        <v>55</v>
      </c>
      <c r="AA30" s="253">
        <f t="shared" si="22"/>
        <v>0</v>
      </c>
      <c r="AB30" s="251">
        <f>SUM(Z30+AA30)</f>
        <v>55</v>
      </c>
      <c r="AC30" s="253">
        <f t="shared" si="22"/>
        <v>0</v>
      </c>
      <c r="AD30" s="246">
        <f t="shared" si="8"/>
        <v>55</v>
      </c>
      <c r="AE30" s="253">
        <f t="shared" si="22"/>
        <v>0</v>
      </c>
      <c r="AF30" s="253">
        <f t="shared" si="22"/>
        <v>0</v>
      </c>
      <c r="AG30" s="253">
        <f t="shared" si="22"/>
        <v>0</v>
      </c>
      <c r="AH30" s="254"/>
      <c r="AI30" s="254"/>
      <c r="AJ30" s="254"/>
    </row>
    <row r="31" spans="2:39" ht="25.5" customHeight="1" x14ac:dyDescent="0.2">
      <c r="B31" s="249" t="s">
        <v>197</v>
      </c>
      <c r="C31" s="173">
        <f>SUM(C32)</f>
        <v>55</v>
      </c>
      <c r="D31" s="173">
        <f t="shared" ref="D31:AM31" si="23">SUM(D32)</f>
        <v>55</v>
      </c>
      <c r="E31" s="173">
        <f t="shared" si="23"/>
        <v>0</v>
      </c>
      <c r="F31" s="173">
        <f t="shared" si="23"/>
        <v>54</v>
      </c>
      <c r="G31" s="173">
        <f t="shared" si="23"/>
        <v>54</v>
      </c>
      <c r="H31" s="173">
        <f t="shared" si="23"/>
        <v>0</v>
      </c>
      <c r="I31" s="173">
        <f t="shared" si="23"/>
        <v>55</v>
      </c>
      <c r="J31" s="173">
        <f t="shared" si="23"/>
        <v>0</v>
      </c>
      <c r="K31" s="173">
        <f t="shared" si="23"/>
        <v>55</v>
      </c>
      <c r="L31" s="173">
        <f t="shared" si="23"/>
        <v>0</v>
      </c>
      <c r="M31" s="173">
        <f t="shared" si="23"/>
        <v>55</v>
      </c>
      <c r="N31" s="173">
        <f t="shared" si="23"/>
        <v>0</v>
      </c>
      <c r="O31" s="173">
        <f t="shared" si="23"/>
        <v>55</v>
      </c>
      <c r="P31" s="173">
        <f t="shared" si="23"/>
        <v>0</v>
      </c>
      <c r="Q31" s="173">
        <f t="shared" si="23"/>
        <v>55</v>
      </c>
      <c r="R31" s="173">
        <f t="shared" si="23"/>
        <v>0</v>
      </c>
      <c r="S31" s="173">
        <f t="shared" si="23"/>
        <v>55</v>
      </c>
      <c r="T31" s="173">
        <f t="shared" si="23"/>
        <v>0</v>
      </c>
      <c r="U31" s="173">
        <f t="shared" si="23"/>
        <v>55</v>
      </c>
      <c r="V31" s="173">
        <f t="shared" si="23"/>
        <v>0</v>
      </c>
      <c r="W31" s="173">
        <f t="shared" si="23"/>
        <v>55</v>
      </c>
      <c r="X31" s="173">
        <f t="shared" si="23"/>
        <v>0</v>
      </c>
      <c r="Y31" s="173">
        <f t="shared" si="23"/>
        <v>0</v>
      </c>
      <c r="Z31" s="173">
        <f t="shared" si="23"/>
        <v>55</v>
      </c>
      <c r="AA31" s="173">
        <f t="shared" si="23"/>
        <v>0</v>
      </c>
      <c r="AB31" s="173">
        <f t="shared" si="23"/>
        <v>55</v>
      </c>
      <c r="AC31" s="173">
        <f t="shared" si="23"/>
        <v>0</v>
      </c>
      <c r="AD31" s="173">
        <f t="shared" si="23"/>
        <v>55</v>
      </c>
      <c r="AE31" s="173">
        <f t="shared" si="23"/>
        <v>0</v>
      </c>
      <c r="AF31" s="173">
        <f t="shared" si="23"/>
        <v>0</v>
      </c>
      <c r="AG31" s="173">
        <f t="shared" si="23"/>
        <v>0</v>
      </c>
      <c r="AH31" s="173">
        <f t="shared" si="23"/>
        <v>0</v>
      </c>
      <c r="AI31" s="173">
        <f t="shared" si="23"/>
        <v>0</v>
      </c>
      <c r="AJ31" s="173">
        <f t="shared" si="23"/>
        <v>0</v>
      </c>
      <c r="AK31" s="173">
        <f t="shared" si="23"/>
        <v>0</v>
      </c>
      <c r="AL31" s="173">
        <f t="shared" si="23"/>
        <v>0</v>
      </c>
      <c r="AM31" s="173">
        <f t="shared" si="23"/>
        <v>0</v>
      </c>
    </row>
    <row r="32" spans="2:39" ht="30" customHeight="1" x14ac:dyDescent="0.35">
      <c r="B32" s="177" t="s">
        <v>101</v>
      </c>
      <c r="C32" s="246">
        <v>55</v>
      </c>
      <c r="D32" s="246">
        <v>55</v>
      </c>
      <c r="E32" s="246">
        <v>0</v>
      </c>
      <c r="F32" s="246">
        <v>54</v>
      </c>
      <c r="G32" s="246">
        <v>54</v>
      </c>
      <c r="H32" s="246">
        <v>0</v>
      </c>
      <c r="I32" s="246">
        <v>55</v>
      </c>
      <c r="J32" s="246">
        <v>0</v>
      </c>
      <c r="K32" s="251">
        <f>SUM(I32+J32)</f>
        <v>55</v>
      </c>
      <c r="L32" s="246">
        <v>0</v>
      </c>
      <c r="M32" s="251">
        <f>SUM(K32+L32)</f>
        <v>55</v>
      </c>
      <c r="N32" s="246">
        <v>0</v>
      </c>
      <c r="O32" s="251">
        <f>SUM(M32+N32)</f>
        <v>55</v>
      </c>
      <c r="P32" s="246">
        <v>0</v>
      </c>
      <c r="Q32" s="251">
        <f>SUM(O32+P32)</f>
        <v>55</v>
      </c>
      <c r="R32" s="246">
        <v>0</v>
      </c>
      <c r="S32" s="251">
        <f>SUM(Q32+R32)</f>
        <v>55</v>
      </c>
      <c r="T32" s="246">
        <v>0</v>
      </c>
      <c r="U32" s="251">
        <f>SUM(S32+T32)</f>
        <v>55</v>
      </c>
      <c r="V32" s="246">
        <v>0</v>
      </c>
      <c r="W32" s="251">
        <f>SUM(U32+V32)</f>
        <v>55</v>
      </c>
      <c r="X32" s="246">
        <v>0</v>
      </c>
      <c r="Y32" s="246">
        <v>0</v>
      </c>
      <c r="Z32" s="251">
        <f>SUM(W32+X32+Y32)</f>
        <v>55</v>
      </c>
      <c r="AA32" s="246">
        <v>0</v>
      </c>
      <c r="AB32" s="251">
        <f>SUM(Z32+AA32)</f>
        <v>55</v>
      </c>
      <c r="AC32" s="246">
        <v>0</v>
      </c>
      <c r="AD32" s="246">
        <f>SUM(AB32:AC32)</f>
        <v>55</v>
      </c>
      <c r="AE32" s="246">
        <v>0</v>
      </c>
      <c r="AF32" s="246">
        <v>0</v>
      </c>
      <c r="AG32" s="246">
        <v>0</v>
      </c>
      <c r="AH32" s="246">
        <v>0</v>
      </c>
      <c r="AI32" s="246">
        <v>0</v>
      </c>
      <c r="AJ32" s="246">
        <v>0</v>
      </c>
      <c r="AK32" s="246">
        <v>0</v>
      </c>
      <c r="AL32" s="246">
        <v>0</v>
      </c>
      <c r="AM32" s="246">
        <v>0</v>
      </c>
    </row>
    <row r="33" spans="1:39" ht="27" customHeight="1" x14ac:dyDescent="0.2">
      <c r="B33" s="188"/>
      <c r="C33" s="188"/>
      <c r="D33" s="188"/>
      <c r="E33" s="188"/>
    </row>
    <row r="34" spans="1:39" s="257" customFormat="1" ht="29.25" customHeight="1" x14ac:dyDescent="0.35">
      <c r="A34" s="255"/>
      <c r="B34" s="256"/>
      <c r="C34" s="255"/>
      <c r="D34" s="255"/>
      <c r="E34" s="255"/>
      <c r="F34" s="255"/>
      <c r="G34" s="255"/>
      <c r="H34" s="157"/>
    </row>
    <row r="35" spans="1:39" s="190" customFormat="1" ht="24" customHeight="1" x14ac:dyDescent="0.2">
      <c r="A35" s="388" t="s">
        <v>163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8"/>
      <c r="AE35" s="388"/>
      <c r="AF35" s="388"/>
      <c r="AG35" s="388"/>
      <c r="AH35" s="388"/>
      <c r="AI35" s="388"/>
      <c r="AJ35" s="388"/>
      <c r="AK35" s="388"/>
      <c r="AL35" s="388"/>
      <c r="AM35" s="388"/>
    </row>
    <row r="36" spans="1:39" s="190" customFormat="1" ht="24" customHeight="1" x14ac:dyDescent="0.2">
      <c r="A36" s="389" t="s">
        <v>164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  <c r="AL36" s="389"/>
      <c r="AM36" s="389"/>
    </row>
    <row r="37" spans="1:39" ht="12.75" hidden="1" customHeight="1" x14ac:dyDescent="0.2">
      <c r="A37" s="388" t="s">
        <v>155</v>
      </c>
      <c r="B37" s="388"/>
      <c r="C37" s="388"/>
      <c r="D37" s="388"/>
      <c r="E37" s="388"/>
      <c r="F37" s="388"/>
      <c r="G37" s="388"/>
      <c r="H37" s="388"/>
    </row>
    <row r="38" spans="1:39" ht="26.25" hidden="1" x14ac:dyDescent="0.2">
      <c r="A38" s="388" t="s">
        <v>157</v>
      </c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</row>
    <row r="39" spans="1:39" hidden="1" x14ac:dyDescent="0.2">
      <c r="A39" s="389" t="s">
        <v>158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  <c r="AM39" s="389"/>
    </row>
    <row r="50" spans="6:7" ht="26.25" x14ac:dyDescent="0.2">
      <c r="F50" s="158"/>
      <c r="G50" s="158"/>
    </row>
  </sheetData>
  <sheetProtection selectLockedCells="1" selectUnlockedCells="1"/>
  <mergeCells count="49">
    <mergeCell ref="A37:H37"/>
    <mergeCell ref="A38:AM38"/>
    <mergeCell ref="A39:AM39"/>
    <mergeCell ref="AJ15:AJ16"/>
    <mergeCell ref="AK15:AK16"/>
    <mergeCell ref="AL15:AL16"/>
    <mergeCell ref="AM15:AM16"/>
    <mergeCell ref="A35:AM35"/>
    <mergeCell ref="A36:AM36"/>
    <mergeCell ref="AD15:AD16"/>
    <mergeCell ref="AE15:AE16"/>
    <mergeCell ref="AF15:AF16"/>
    <mergeCell ref="AG15:AG16"/>
    <mergeCell ref="AH15:AH16"/>
    <mergeCell ref="AI15:AI16"/>
    <mergeCell ref="X15:X16"/>
    <mergeCell ref="Y15:Y16"/>
    <mergeCell ref="Z15:Z16"/>
    <mergeCell ref="AA15:AA16"/>
    <mergeCell ref="AB15:AB16"/>
    <mergeCell ref="AC15:AC16"/>
    <mergeCell ref="R15:R16"/>
    <mergeCell ref="S15:S16"/>
    <mergeCell ref="T15:T16"/>
    <mergeCell ref="U15:U16"/>
    <mergeCell ref="V15:V16"/>
    <mergeCell ref="W15:W16"/>
    <mergeCell ref="L15:L16"/>
    <mergeCell ref="M15:M16"/>
    <mergeCell ref="N15:N16"/>
    <mergeCell ref="O15:O16"/>
    <mergeCell ref="P15:P16"/>
    <mergeCell ref="Q15:Q16"/>
    <mergeCell ref="A10:AM10"/>
    <mergeCell ref="B15:B16"/>
    <mergeCell ref="C15:C16"/>
    <mergeCell ref="D15:D16"/>
    <mergeCell ref="E15:E16"/>
    <mergeCell ref="F15:F16"/>
    <mergeCell ref="G15:G16"/>
    <mergeCell ref="I15:I16"/>
    <mergeCell ref="J15:J16"/>
    <mergeCell ref="K15:K16"/>
    <mergeCell ref="F2:H2"/>
    <mergeCell ref="W3:Z3"/>
    <mergeCell ref="A6:AM6"/>
    <mergeCell ref="A7:AM7"/>
    <mergeCell ref="A8:AM8"/>
    <mergeCell ref="A9:AM9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&amp;RFP-01-01,ver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zoomScale="60" zoomScaleNormal="60" zoomScaleSheetLayoutView="50" workbookViewId="0"/>
  </sheetViews>
  <sheetFormatPr defaultRowHeight="25.5" x14ac:dyDescent="0.2"/>
  <cols>
    <col min="1" max="1" width="9.140625" style="157"/>
    <col min="2" max="2" width="145.42578125" style="157" customWidth="1"/>
    <col min="3" max="6" width="0" style="157" hidden="1" customWidth="1"/>
    <col min="7" max="7" width="30.8554687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201</v>
      </c>
      <c r="H1" s="159"/>
      <c r="I1" s="159"/>
      <c r="K1" s="159"/>
      <c r="AM1" s="159" t="s">
        <v>201</v>
      </c>
    </row>
    <row r="2" spans="1:39" ht="26.25" hidden="1" x14ac:dyDescent="0.2">
      <c r="B2" s="158"/>
      <c r="C2" s="158"/>
      <c r="D2" s="158"/>
      <c r="E2" s="158"/>
      <c r="F2" s="390" t="s">
        <v>167</v>
      </c>
      <c r="G2" s="390"/>
      <c r="H2" s="390"/>
    </row>
    <row r="3" spans="1:39" ht="26.25" hidden="1" x14ac:dyDescent="0.2">
      <c r="B3" s="158"/>
      <c r="C3" s="158"/>
      <c r="D3" s="158"/>
      <c r="E3" s="158"/>
      <c r="Z3" s="382" t="s">
        <v>168</v>
      </c>
      <c r="AA3" s="382"/>
      <c r="AB3" s="382"/>
      <c r="AC3" s="382"/>
      <c r="AD3" s="382"/>
      <c r="AE3" s="382"/>
      <c r="AF3" s="382"/>
    </row>
    <row r="4" spans="1:39" ht="26.25" x14ac:dyDescent="0.2">
      <c r="B4" s="158"/>
      <c r="C4" s="158"/>
      <c r="D4" s="158"/>
      <c r="E4" s="158"/>
    </row>
    <row r="5" spans="1:39" ht="20.25" customHeight="1" x14ac:dyDescent="0.2">
      <c r="B5" s="158"/>
      <c r="C5" s="158"/>
      <c r="D5" s="158"/>
      <c r="E5" s="158"/>
    </row>
    <row r="6" spans="1:39" ht="20.25" customHeight="1" x14ac:dyDescent="0.2">
      <c r="A6" s="383" t="s">
        <v>1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2.5" hidden="1" customHeight="1" x14ac:dyDescent="0.2">
      <c r="A7" s="383" t="s">
        <v>2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8.5" customHeight="1" x14ac:dyDescent="0.2">
      <c r="A8" s="383" t="s">
        <v>3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8.5" customHeight="1" x14ac:dyDescent="0.2">
      <c r="A9" s="383" t="s">
        <v>202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8.5" customHeight="1" x14ac:dyDescent="0.2">
      <c r="A10" s="383" t="s">
        <v>203</v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</row>
    <row r="11" spans="1:39" x14ac:dyDescent="0.2">
      <c r="B11" s="162"/>
      <c r="C11" s="162"/>
      <c r="D11" s="162"/>
      <c r="E11" s="162"/>
      <c r="F11" s="162"/>
      <c r="G11" s="162"/>
    </row>
    <row r="12" spans="1:39" x14ac:dyDescent="0.2">
      <c r="B12" s="162"/>
      <c r="C12" s="162"/>
      <c r="D12" s="162"/>
      <c r="E12" s="162"/>
    </row>
    <row r="13" spans="1:39" ht="26.25" x14ac:dyDescent="0.2">
      <c r="F13" s="166"/>
      <c r="G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66"/>
      <c r="X13" s="166"/>
      <c r="Y13" s="166"/>
      <c r="Z13" s="159"/>
      <c r="AA13" s="159"/>
      <c r="AB13" s="159"/>
      <c r="AC13" s="159"/>
      <c r="AD13" s="159"/>
      <c r="AE13" s="166"/>
      <c r="AG13" s="159"/>
      <c r="AH13" s="159"/>
      <c r="AI13" s="159"/>
      <c r="AJ13" s="159"/>
      <c r="AK13" s="166"/>
      <c r="AM13" s="159" t="s">
        <v>5</v>
      </c>
    </row>
    <row r="14" spans="1:39" s="162" customFormat="1" ht="30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6" t="s">
        <v>19</v>
      </c>
      <c r="P14" s="385" t="s">
        <v>17</v>
      </c>
      <c r="Q14" s="386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70.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6"/>
      <c r="P15" s="385"/>
      <c r="Q15" s="386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3.2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2:40" s="165" customFormat="1" ht="33.75" customHeight="1" x14ac:dyDescent="0.2">
      <c r="B17" s="258" t="s">
        <v>161</v>
      </c>
      <c r="C17" s="172">
        <f>SUM(C18+C31)</f>
        <v>197171</v>
      </c>
      <c r="D17" s="172">
        <f>SUM(D18+D31)</f>
        <v>230973</v>
      </c>
      <c r="E17" s="172">
        <f>SUM(E18+E31)</f>
        <v>223781</v>
      </c>
      <c r="F17" s="172">
        <f t="shared" ref="F17:W17" si="0">SUM(F18+F31)</f>
        <v>166149</v>
      </c>
      <c r="G17" s="172">
        <f>SUM(G18+G31)</f>
        <v>170834</v>
      </c>
      <c r="H17" s="172">
        <f t="shared" si="0"/>
        <v>0</v>
      </c>
      <c r="I17" s="172">
        <f>SUM(I18+I31)</f>
        <v>197171</v>
      </c>
      <c r="J17" s="172">
        <f t="shared" si="0"/>
        <v>0</v>
      </c>
      <c r="K17" s="172">
        <f t="shared" si="0"/>
        <v>197171</v>
      </c>
      <c r="L17" s="172">
        <f>SUM(L18+L31)</f>
        <v>817</v>
      </c>
      <c r="M17" s="172">
        <f t="shared" si="0"/>
        <v>197988</v>
      </c>
      <c r="N17" s="172">
        <f>SUM(N18+N31)</f>
        <v>0</v>
      </c>
      <c r="O17" s="172">
        <f t="shared" si="0"/>
        <v>197988</v>
      </c>
      <c r="P17" s="172">
        <f t="shared" si="0"/>
        <v>254</v>
      </c>
      <c r="Q17" s="172">
        <f t="shared" si="0"/>
        <v>198242</v>
      </c>
      <c r="R17" s="172">
        <f>SUM(R18+R31)</f>
        <v>10627</v>
      </c>
      <c r="S17" s="172">
        <f t="shared" si="0"/>
        <v>208869</v>
      </c>
      <c r="T17" s="172">
        <f>SUM(T18+T31)</f>
        <v>339</v>
      </c>
      <c r="U17" s="172">
        <f t="shared" si="0"/>
        <v>209208</v>
      </c>
      <c r="V17" s="172">
        <f>SUM(V18+V31)</f>
        <v>1809</v>
      </c>
      <c r="W17" s="172">
        <f t="shared" si="0"/>
        <v>211017</v>
      </c>
      <c r="X17" s="172">
        <f>SUM(X18+X31)</f>
        <v>0</v>
      </c>
      <c r="Y17" s="172">
        <f>SUM(Y18+Y31)</f>
        <v>12815</v>
      </c>
      <c r="Z17" s="172">
        <f t="shared" ref="Z17:AF17" si="1">SUM(Z18+Z31)</f>
        <v>223832</v>
      </c>
      <c r="AA17" s="172">
        <f t="shared" si="1"/>
        <v>7214</v>
      </c>
      <c r="AB17" s="172">
        <f t="shared" si="1"/>
        <v>231046</v>
      </c>
      <c r="AC17" s="172">
        <f t="shared" si="1"/>
        <v>-73</v>
      </c>
      <c r="AD17" s="172">
        <f t="shared" si="1"/>
        <v>230973</v>
      </c>
      <c r="AE17" s="172">
        <f>SUM(AE18+AE31)</f>
        <v>0</v>
      </c>
      <c r="AF17" s="172">
        <f t="shared" si="1"/>
        <v>51262</v>
      </c>
      <c r="AG17" s="172">
        <f t="shared" ref="AG17:AM17" si="2">SUM(AG18+AG31)</f>
        <v>0</v>
      </c>
      <c r="AH17" s="172">
        <f t="shared" si="2"/>
        <v>51262</v>
      </c>
      <c r="AI17" s="172">
        <f t="shared" si="2"/>
        <v>0</v>
      </c>
      <c r="AJ17" s="172">
        <f t="shared" si="2"/>
        <v>51262</v>
      </c>
      <c r="AK17" s="172">
        <f t="shared" si="2"/>
        <v>175230</v>
      </c>
      <c r="AL17" s="172">
        <f t="shared" si="2"/>
        <v>183164</v>
      </c>
      <c r="AM17" s="172">
        <f t="shared" si="2"/>
        <v>191493</v>
      </c>
    </row>
    <row r="18" spans="2:40" s="165" customFormat="1" ht="28.5" customHeight="1" x14ac:dyDescent="0.35">
      <c r="B18" s="259" t="s">
        <v>37</v>
      </c>
      <c r="C18" s="260">
        <f t="shared" ref="C18:AM18" si="3">SUM(C19+C24+C28+C29+C30)</f>
        <v>176480</v>
      </c>
      <c r="D18" s="260">
        <f t="shared" si="3"/>
        <v>210100</v>
      </c>
      <c r="E18" s="260">
        <f t="shared" si="3"/>
        <v>207820</v>
      </c>
      <c r="F18" s="260">
        <f t="shared" si="3"/>
        <v>161085</v>
      </c>
      <c r="G18" s="260">
        <f t="shared" si="3"/>
        <v>167085</v>
      </c>
      <c r="H18" s="260">
        <f t="shared" si="3"/>
        <v>0</v>
      </c>
      <c r="I18" s="260">
        <f>SUM(I19+I24+I28+I29+I30)</f>
        <v>176480</v>
      </c>
      <c r="J18" s="260">
        <f t="shared" si="3"/>
        <v>0</v>
      </c>
      <c r="K18" s="260">
        <f t="shared" si="3"/>
        <v>176480</v>
      </c>
      <c r="L18" s="260">
        <f t="shared" si="3"/>
        <v>21</v>
      </c>
      <c r="M18" s="260">
        <f t="shared" si="3"/>
        <v>176501</v>
      </c>
      <c r="N18" s="260">
        <f t="shared" si="3"/>
        <v>0</v>
      </c>
      <c r="O18" s="260">
        <f t="shared" si="3"/>
        <v>176501</v>
      </c>
      <c r="P18" s="260">
        <f t="shared" si="3"/>
        <v>254</v>
      </c>
      <c r="Q18" s="260">
        <f t="shared" si="3"/>
        <v>176755</v>
      </c>
      <c r="R18" s="260">
        <f t="shared" si="3"/>
        <v>11022</v>
      </c>
      <c r="S18" s="260">
        <f t="shared" si="3"/>
        <v>187777</v>
      </c>
      <c r="T18" s="260">
        <f t="shared" si="3"/>
        <v>326</v>
      </c>
      <c r="U18" s="260">
        <f t="shared" si="3"/>
        <v>188103</v>
      </c>
      <c r="V18" s="260">
        <f t="shared" si="3"/>
        <v>1966</v>
      </c>
      <c r="W18" s="260">
        <f t="shared" si="3"/>
        <v>190069</v>
      </c>
      <c r="X18" s="260">
        <f t="shared" si="3"/>
        <v>0</v>
      </c>
      <c r="Y18" s="260">
        <f t="shared" si="3"/>
        <v>12815</v>
      </c>
      <c r="Z18" s="260">
        <f t="shared" si="3"/>
        <v>202884</v>
      </c>
      <c r="AA18" s="260">
        <f t="shared" si="3"/>
        <v>7214</v>
      </c>
      <c r="AB18" s="260">
        <f t="shared" si="3"/>
        <v>210098</v>
      </c>
      <c r="AC18" s="260">
        <f t="shared" si="3"/>
        <v>2</v>
      </c>
      <c r="AD18" s="260">
        <f t="shared" si="3"/>
        <v>210100</v>
      </c>
      <c r="AE18" s="260">
        <f t="shared" si="3"/>
        <v>0</v>
      </c>
      <c r="AF18" s="260">
        <f t="shared" si="3"/>
        <v>30389</v>
      </c>
      <c r="AG18" s="260">
        <f t="shared" si="3"/>
        <v>0</v>
      </c>
      <c r="AH18" s="260">
        <f t="shared" si="3"/>
        <v>30389</v>
      </c>
      <c r="AI18" s="260">
        <f t="shared" si="3"/>
        <v>0</v>
      </c>
      <c r="AJ18" s="260">
        <f t="shared" si="3"/>
        <v>30389</v>
      </c>
      <c r="AK18" s="260">
        <f t="shared" si="3"/>
        <v>175230</v>
      </c>
      <c r="AL18" s="260">
        <f t="shared" si="3"/>
        <v>183164</v>
      </c>
      <c r="AM18" s="260">
        <f t="shared" si="3"/>
        <v>191493</v>
      </c>
    </row>
    <row r="19" spans="2:40" ht="27" customHeight="1" x14ac:dyDescent="0.2">
      <c r="B19" s="261" t="s">
        <v>204</v>
      </c>
      <c r="C19" s="195">
        <f>SUM(C20:C23)</f>
        <v>148521</v>
      </c>
      <c r="D19" s="195">
        <f>SUM(D20:D23)</f>
        <v>179152</v>
      </c>
      <c r="E19" s="195">
        <f>SUM(E20:E23)</f>
        <v>178051</v>
      </c>
      <c r="F19" s="195">
        <f>SUM(F20:F23)</f>
        <v>141313</v>
      </c>
      <c r="G19" s="195">
        <f t="shared" ref="G19:AM19" si="4">SUM(G20:G23)</f>
        <v>141313</v>
      </c>
      <c r="H19" s="195">
        <f t="shared" si="4"/>
        <v>0</v>
      </c>
      <c r="I19" s="195">
        <f t="shared" si="4"/>
        <v>148521</v>
      </c>
      <c r="J19" s="195">
        <f t="shared" si="4"/>
        <v>0</v>
      </c>
      <c r="K19" s="195">
        <f t="shared" si="4"/>
        <v>148521</v>
      </c>
      <c r="L19" s="195">
        <f t="shared" si="4"/>
        <v>0</v>
      </c>
      <c r="M19" s="195">
        <f t="shared" si="4"/>
        <v>148521</v>
      </c>
      <c r="N19" s="195">
        <f t="shared" si="4"/>
        <v>0</v>
      </c>
      <c r="O19" s="195">
        <f t="shared" si="4"/>
        <v>148521</v>
      </c>
      <c r="P19" s="195">
        <f t="shared" si="4"/>
        <v>2</v>
      </c>
      <c r="Q19" s="195">
        <f t="shared" si="4"/>
        <v>148523</v>
      </c>
      <c r="R19" s="195">
        <f t="shared" si="4"/>
        <v>11022</v>
      </c>
      <c r="S19" s="195">
        <f t="shared" si="4"/>
        <v>159545</v>
      </c>
      <c r="T19" s="195">
        <f t="shared" si="4"/>
        <v>9</v>
      </c>
      <c r="U19" s="195">
        <f t="shared" si="4"/>
        <v>159554</v>
      </c>
      <c r="V19" s="195">
        <f t="shared" si="4"/>
        <v>13</v>
      </c>
      <c r="W19" s="195">
        <f t="shared" si="4"/>
        <v>159567</v>
      </c>
      <c r="X19" s="195">
        <f t="shared" si="4"/>
        <v>0</v>
      </c>
      <c r="Y19" s="195">
        <f t="shared" si="4"/>
        <v>12371</v>
      </c>
      <c r="Z19" s="195">
        <f t="shared" si="4"/>
        <v>171938</v>
      </c>
      <c r="AA19" s="195">
        <f t="shared" si="4"/>
        <v>7214</v>
      </c>
      <c r="AB19" s="195">
        <f t="shared" si="4"/>
        <v>179152</v>
      </c>
      <c r="AC19" s="195">
        <f t="shared" si="4"/>
        <v>0</v>
      </c>
      <c r="AD19" s="195">
        <f t="shared" si="4"/>
        <v>179152</v>
      </c>
      <c r="AE19" s="195">
        <f t="shared" si="4"/>
        <v>0</v>
      </c>
      <c r="AF19" s="195">
        <f t="shared" si="4"/>
        <v>0</v>
      </c>
      <c r="AG19" s="195">
        <f t="shared" si="4"/>
        <v>0</v>
      </c>
      <c r="AH19" s="195">
        <f t="shared" si="4"/>
        <v>0</v>
      </c>
      <c r="AI19" s="195">
        <f t="shared" si="4"/>
        <v>0</v>
      </c>
      <c r="AJ19" s="195">
        <f t="shared" si="4"/>
        <v>0</v>
      </c>
      <c r="AK19" s="195">
        <f t="shared" si="4"/>
        <v>158667</v>
      </c>
      <c r="AL19" s="195">
        <f t="shared" si="4"/>
        <v>166601</v>
      </c>
      <c r="AM19" s="195">
        <f t="shared" si="4"/>
        <v>174930</v>
      </c>
      <c r="AN19" s="262"/>
    </row>
    <row r="20" spans="2:40" ht="27" customHeight="1" x14ac:dyDescent="0.2">
      <c r="B20" s="263" t="s">
        <v>205</v>
      </c>
      <c r="C20" s="264">
        <v>126622</v>
      </c>
      <c r="D20" s="264">
        <v>133836</v>
      </c>
      <c r="E20" s="264">
        <v>133695</v>
      </c>
      <c r="F20" s="264">
        <v>141204</v>
      </c>
      <c r="G20" s="264">
        <v>141204</v>
      </c>
      <c r="H20" s="264">
        <v>0</v>
      </c>
      <c r="I20" s="264">
        <v>126622</v>
      </c>
      <c r="J20" s="264">
        <v>0</v>
      </c>
      <c r="K20" s="264">
        <f>SUM(I20:J20)</f>
        <v>126622</v>
      </c>
      <c r="L20" s="264">
        <v>0</v>
      </c>
      <c r="M20" s="264">
        <f>SUM(K20:L20)</f>
        <v>126622</v>
      </c>
      <c r="N20" s="264">
        <v>0</v>
      </c>
      <c r="O20" s="264">
        <f t="shared" ref="O20:O28" si="5">SUM(M20+N20)</f>
        <v>126622</v>
      </c>
      <c r="P20" s="264">
        <v>0</v>
      </c>
      <c r="Q20" s="264">
        <f t="shared" ref="Q20:Q30" si="6">SUM(O20+P20)</f>
        <v>126622</v>
      </c>
      <c r="R20" s="264">
        <v>0</v>
      </c>
      <c r="S20" s="264">
        <f>SUM(Q20:R20)</f>
        <v>126622</v>
      </c>
      <c r="T20" s="264">
        <v>0</v>
      </c>
      <c r="U20" s="264">
        <f t="shared" ref="U20:U30" si="7">SUM(S20+T20)</f>
        <v>126622</v>
      </c>
      <c r="V20" s="264"/>
      <c r="W20" s="184">
        <f>SUM(U20+V20)</f>
        <v>126622</v>
      </c>
      <c r="X20" s="264">
        <v>0</v>
      </c>
      <c r="Y20" s="264">
        <v>0</v>
      </c>
      <c r="Z20" s="184">
        <f>SUM(W20+X20+Y20)</f>
        <v>126622</v>
      </c>
      <c r="AA20" s="264">
        <v>7214</v>
      </c>
      <c r="AB20" s="195">
        <f t="shared" ref="AB20:AB34" si="8">SUM(Z20+AA20)</f>
        <v>133836</v>
      </c>
      <c r="AC20" s="264"/>
      <c r="AD20" s="176">
        <f t="shared" ref="AD20:AD32" si="9">SUM(AB20+AC20)</f>
        <v>133836</v>
      </c>
      <c r="AE20" s="264"/>
      <c r="AF20" s="264"/>
      <c r="AG20" s="264"/>
      <c r="AH20" s="264"/>
      <c r="AI20" s="264"/>
      <c r="AJ20" s="264"/>
      <c r="AK20" s="264">
        <v>158667</v>
      </c>
      <c r="AL20" s="264">
        <v>166601</v>
      </c>
      <c r="AM20" s="264">
        <v>174930</v>
      </c>
    </row>
    <row r="21" spans="2:40" ht="27" customHeight="1" x14ac:dyDescent="0.2">
      <c r="B21" s="263" t="s">
        <v>206</v>
      </c>
      <c r="C21" s="264">
        <v>21849</v>
      </c>
      <c r="D21" s="264">
        <v>42580</v>
      </c>
      <c r="E21" s="264">
        <v>41888</v>
      </c>
      <c r="F21" s="264">
        <v>0</v>
      </c>
      <c r="G21" s="264">
        <v>0</v>
      </c>
      <c r="H21" s="264">
        <v>0</v>
      </c>
      <c r="I21" s="264">
        <v>21849</v>
      </c>
      <c r="J21" s="264">
        <v>0</v>
      </c>
      <c r="K21" s="264">
        <f>SUM(I21:J21)</f>
        <v>21849</v>
      </c>
      <c r="L21" s="264">
        <v>0</v>
      </c>
      <c r="M21" s="264">
        <f>SUM(K21:L21)</f>
        <v>21849</v>
      </c>
      <c r="N21" s="264">
        <v>0</v>
      </c>
      <c r="O21" s="264">
        <f t="shared" si="5"/>
        <v>21849</v>
      </c>
      <c r="P21" s="264">
        <v>0</v>
      </c>
      <c r="Q21" s="264">
        <f t="shared" si="6"/>
        <v>21849</v>
      </c>
      <c r="R21" s="264">
        <v>11022</v>
      </c>
      <c r="S21" s="264">
        <f>SUM(Q21:R21)</f>
        <v>32871</v>
      </c>
      <c r="T21" s="264">
        <v>0</v>
      </c>
      <c r="U21" s="264">
        <f t="shared" si="7"/>
        <v>32871</v>
      </c>
      <c r="V21" s="264"/>
      <c r="W21" s="184">
        <f>SUM(U21+V21)</f>
        <v>32871</v>
      </c>
      <c r="X21" s="264">
        <v>0</v>
      </c>
      <c r="Y21" s="264">
        <v>9709</v>
      </c>
      <c r="Z21" s="184">
        <f>SUM(W21+X21+Y21)</f>
        <v>42580</v>
      </c>
      <c r="AA21" s="264">
        <v>0</v>
      </c>
      <c r="AB21" s="195">
        <f t="shared" si="8"/>
        <v>42580</v>
      </c>
      <c r="AC21" s="264"/>
      <c r="AD21" s="176">
        <f t="shared" si="9"/>
        <v>42580</v>
      </c>
      <c r="AE21" s="264"/>
      <c r="AF21" s="264"/>
      <c r="AG21" s="264"/>
      <c r="AH21" s="264"/>
      <c r="AI21" s="264"/>
      <c r="AJ21" s="264"/>
      <c r="AK21" s="264"/>
      <c r="AL21" s="264"/>
      <c r="AM21" s="264"/>
    </row>
    <row r="22" spans="2:40" ht="27" customHeight="1" x14ac:dyDescent="0.2">
      <c r="B22" s="263" t="s">
        <v>207</v>
      </c>
      <c r="C22" s="264">
        <v>0</v>
      </c>
      <c r="D22" s="264">
        <v>2659</v>
      </c>
      <c r="E22" s="264">
        <v>2417</v>
      </c>
      <c r="F22" s="264">
        <v>0</v>
      </c>
      <c r="G22" s="264">
        <v>0</v>
      </c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184">
        <v>0</v>
      </c>
      <c r="X22" s="264"/>
      <c r="Y22" s="264">
        <v>2659</v>
      </c>
      <c r="Z22" s="184">
        <f>SUM(W22+X22+Y22)</f>
        <v>2659</v>
      </c>
      <c r="AA22" s="264">
        <v>0</v>
      </c>
      <c r="AB22" s="195">
        <f t="shared" si="8"/>
        <v>2659</v>
      </c>
      <c r="AC22" s="264"/>
      <c r="AD22" s="176">
        <f t="shared" si="9"/>
        <v>2659</v>
      </c>
      <c r="AE22" s="264"/>
      <c r="AF22" s="264"/>
      <c r="AG22" s="264"/>
      <c r="AH22" s="264"/>
      <c r="AI22" s="264"/>
      <c r="AJ22" s="264"/>
      <c r="AK22" s="264"/>
      <c r="AL22" s="264"/>
      <c r="AM22" s="264"/>
    </row>
    <row r="23" spans="2:40" ht="27" customHeight="1" x14ac:dyDescent="0.2">
      <c r="B23" s="263" t="s">
        <v>208</v>
      </c>
      <c r="C23" s="264">
        <v>50</v>
      </c>
      <c r="D23" s="264">
        <v>77</v>
      </c>
      <c r="E23" s="264">
        <v>51</v>
      </c>
      <c r="F23" s="264">
        <v>109</v>
      </c>
      <c r="G23" s="264">
        <v>109</v>
      </c>
      <c r="H23" s="264">
        <v>0</v>
      </c>
      <c r="I23" s="264">
        <v>50</v>
      </c>
      <c r="J23" s="264">
        <v>0</v>
      </c>
      <c r="K23" s="264">
        <f>SUM(I23:J23)</f>
        <v>50</v>
      </c>
      <c r="L23" s="264">
        <v>0</v>
      </c>
      <c r="M23" s="264">
        <f>SUM(K23:L23)</f>
        <v>50</v>
      </c>
      <c r="N23" s="264">
        <v>0</v>
      </c>
      <c r="O23" s="264">
        <f t="shared" si="5"/>
        <v>50</v>
      </c>
      <c r="P23" s="264">
        <v>2</v>
      </c>
      <c r="Q23" s="264">
        <f t="shared" si="6"/>
        <v>52</v>
      </c>
      <c r="R23" s="264">
        <v>0</v>
      </c>
      <c r="S23" s="264">
        <f>SUM(Q23:R23)</f>
        <v>52</v>
      </c>
      <c r="T23" s="264">
        <v>9</v>
      </c>
      <c r="U23" s="264">
        <f t="shared" si="7"/>
        <v>61</v>
      </c>
      <c r="V23" s="264">
        <v>13</v>
      </c>
      <c r="W23" s="184">
        <f>SUM(U23+V23)</f>
        <v>74</v>
      </c>
      <c r="X23" s="264">
        <v>0</v>
      </c>
      <c r="Y23" s="264">
        <v>3</v>
      </c>
      <c r="Z23" s="184">
        <f>SUM(W23+X23+Y23)</f>
        <v>77</v>
      </c>
      <c r="AA23" s="264">
        <v>0</v>
      </c>
      <c r="AB23" s="195">
        <f t="shared" si="8"/>
        <v>77</v>
      </c>
      <c r="AC23" s="264"/>
      <c r="AD23" s="176">
        <f t="shared" si="9"/>
        <v>77</v>
      </c>
      <c r="AE23" s="264"/>
      <c r="AF23" s="264"/>
      <c r="AG23" s="264"/>
      <c r="AH23" s="264"/>
      <c r="AI23" s="264"/>
      <c r="AJ23" s="264"/>
      <c r="AK23" s="264"/>
      <c r="AL23" s="264"/>
      <c r="AM23" s="264"/>
    </row>
    <row r="24" spans="2:40" ht="28.5" customHeight="1" x14ac:dyDescent="0.2">
      <c r="B24" s="261" t="s">
        <v>88</v>
      </c>
      <c r="C24" s="195">
        <f>SUM(C25+C26+C27)</f>
        <v>25697</v>
      </c>
      <c r="D24" s="195">
        <f>SUM(D25+D26+D27)</f>
        <v>28511</v>
      </c>
      <c r="E24" s="195">
        <f>SUM(E25+E26+E27)</f>
        <v>27787</v>
      </c>
      <c r="F24" s="195">
        <f>SUM(F25+F26+F27)</f>
        <v>16563</v>
      </c>
      <c r="G24" s="195">
        <f t="shared" ref="G24:L24" si="10">SUM(G25+G26+G27)</f>
        <v>22563</v>
      </c>
      <c r="H24" s="195">
        <f t="shared" si="10"/>
        <v>0</v>
      </c>
      <c r="I24" s="195">
        <f t="shared" si="10"/>
        <v>25697</v>
      </c>
      <c r="J24" s="195">
        <f t="shared" si="10"/>
        <v>0</v>
      </c>
      <c r="K24" s="195">
        <f t="shared" si="10"/>
        <v>25697</v>
      </c>
      <c r="L24" s="195">
        <f t="shared" si="10"/>
        <v>21</v>
      </c>
      <c r="M24" s="195">
        <f>SUM(M25+M26+M27)</f>
        <v>25718</v>
      </c>
      <c r="N24" s="195">
        <f>SUM(N25+N26+N27)</f>
        <v>0</v>
      </c>
      <c r="O24" s="195">
        <f t="shared" si="5"/>
        <v>25718</v>
      </c>
      <c r="P24" s="195">
        <f>SUM(P25:P26)</f>
        <v>126</v>
      </c>
      <c r="Q24" s="195">
        <f t="shared" si="6"/>
        <v>25844</v>
      </c>
      <c r="R24" s="195">
        <f t="shared" ref="R24:AE24" si="11">SUM(R25+R26+R27)</f>
        <v>0</v>
      </c>
      <c r="S24" s="195">
        <f t="shared" si="11"/>
        <v>25844</v>
      </c>
      <c r="T24" s="195">
        <f t="shared" si="11"/>
        <v>317</v>
      </c>
      <c r="U24" s="195">
        <f t="shared" si="7"/>
        <v>26161</v>
      </c>
      <c r="V24" s="195">
        <f t="shared" si="11"/>
        <v>1953</v>
      </c>
      <c r="W24" s="176">
        <f>SUM(U24+V24)</f>
        <v>28114</v>
      </c>
      <c r="X24" s="195">
        <f t="shared" si="11"/>
        <v>0</v>
      </c>
      <c r="Y24" s="195">
        <f t="shared" si="11"/>
        <v>395</v>
      </c>
      <c r="Z24" s="184">
        <f>SUM(W24+X24+Y24)</f>
        <v>28509</v>
      </c>
      <c r="AA24" s="195">
        <f t="shared" si="11"/>
        <v>0</v>
      </c>
      <c r="AB24" s="195">
        <f t="shared" si="8"/>
        <v>28509</v>
      </c>
      <c r="AC24" s="195">
        <f t="shared" si="11"/>
        <v>2</v>
      </c>
      <c r="AD24" s="176">
        <f t="shared" si="9"/>
        <v>28511</v>
      </c>
      <c r="AE24" s="195">
        <f t="shared" si="11"/>
        <v>0</v>
      </c>
      <c r="AF24" s="195">
        <f t="shared" ref="AF24:AF35" si="12">SUM(AD24+AE24)</f>
        <v>28511</v>
      </c>
      <c r="AG24" s="195">
        <f>SUM(AG25+AG26+AG27)</f>
        <v>0</v>
      </c>
      <c r="AH24" s="195">
        <f t="shared" ref="AH24:AJ30" si="13">SUM(AF24+AG24)</f>
        <v>28511</v>
      </c>
      <c r="AI24" s="195">
        <f>SUM(AI25+AI26+AI27)</f>
        <v>0</v>
      </c>
      <c r="AJ24" s="195">
        <f t="shared" si="13"/>
        <v>28511</v>
      </c>
      <c r="AK24" s="195">
        <f>SUM(AK25+AK26+AK27)</f>
        <v>16563</v>
      </c>
      <c r="AL24" s="195">
        <f>SUM(AL25+AL26+AL27)</f>
        <v>16563</v>
      </c>
      <c r="AM24" s="195">
        <f>SUM(AM25+AM26+AM27)</f>
        <v>16563</v>
      </c>
    </row>
    <row r="25" spans="2:40" ht="24.75" customHeight="1" x14ac:dyDescent="0.2">
      <c r="B25" s="263" t="s">
        <v>209</v>
      </c>
      <c r="C25" s="264">
        <v>15730</v>
      </c>
      <c r="D25" s="264">
        <v>16795</v>
      </c>
      <c r="E25" s="264">
        <v>16795</v>
      </c>
      <c r="F25" s="264">
        <v>16563</v>
      </c>
      <c r="G25" s="264">
        <v>16563</v>
      </c>
      <c r="H25" s="264">
        <v>0</v>
      </c>
      <c r="I25" s="264">
        <v>15730</v>
      </c>
      <c r="J25" s="264">
        <v>0</v>
      </c>
      <c r="K25" s="264">
        <f t="shared" ref="K25:K30" si="14">SUM(I25+J25)</f>
        <v>15730</v>
      </c>
      <c r="L25" s="264">
        <v>0</v>
      </c>
      <c r="M25" s="264">
        <f>SUM(K25+L25)</f>
        <v>15730</v>
      </c>
      <c r="N25" s="264">
        <v>0</v>
      </c>
      <c r="O25" s="264">
        <f t="shared" si="5"/>
        <v>15730</v>
      </c>
      <c r="P25" s="264">
        <v>0</v>
      </c>
      <c r="Q25" s="264">
        <f t="shared" si="6"/>
        <v>15730</v>
      </c>
      <c r="R25" s="264">
        <v>0</v>
      </c>
      <c r="S25" s="264">
        <f t="shared" ref="S25:S30" si="15">SUM(Q25+R25)</f>
        <v>15730</v>
      </c>
      <c r="T25" s="264">
        <v>0</v>
      </c>
      <c r="U25" s="264">
        <f t="shared" si="7"/>
        <v>15730</v>
      </c>
      <c r="V25" s="264">
        <v>0</v>
      </c>
      <c r="W25" s="184">
        <f t="shared" ref="W25:W34" si="16">SUM(U25+V25)</f>
        <v>15730</v>
      </c>
      <c r="X25" s="264">
        <v>0</v>
      </c>
      <c r="Y25" s="264">
        <v>1065</v>
      </c>
      <c r="Z25" s="184">
        <f t="shared" ref="Z25:Z35" si="17">SUM(W25+X25+Y25)</f>
        <v>16795</v>
      </c>
      <c r="AA25" s="264">
        <v>0</v>
      </c>
      <c r="AB25" s="264">
        <f t="shared" si="8"/>
        <v>16795</v>
      </c>
      <c r="AC25" s="264">
        <v>0</v>
      </c>
      <c r="AD25" s="176">
        <f t="shared" si="9"/>
        <v>16795</v>
      </c>
      <c r="AE25" s="264">
        <v>0</v>
      </c>
      <c r="AF25" s="264">
        <f t="shared" si="12"/>
        <v>16795</v>
      </c>
      <c r="AG25" s="264">
        <v>0</v>
      </c>
      <c r="AH25" s="264">
        <f t="shared" si="13"/>
        <v>16795</v>
      </c>
      <c r="AI25" s="264">
        <v>0</v>
      </c>
      <c r="AJ25" s="264">
        <f t="shared" si="13"/>
        <v>16795</v>
      </c>
      <c r="AK25" s="265">
        <v>16563</v>
      </c>
      <c r="AL25" s="265">
        <v>16563</v>
      </c>
      <c r="AM25" s="265">
        <v>16563</v>
      </c>
    </row>
    <row r="26" spans="2:40" ht="23.25" customHeight="1" x14ac:dyDescent="0.2">
      <c r="B26" s="263" t="s">
        <v>210</v>
      </c>
      <c r="C26" s="264">
        <v>9967</v>
      </c>
      <c r="D26" s="264">
        <v>11716</v>
      </c>
      <c r="E26" s="264">
        <v>10992</v>
      </c>
      <c r="F26" s="264">
        <v>0</v>
      </c>
      <c r="G26" s="264">
        <v>6000</v>
      </c>
      <c r="H26" s="264">
        <v>0</v>
      </c>
      <c r="I26" s="264">
        <v>9967</v>
      </c>
      <c r="J26" s="264">
        <v>0</v>
      </c>
      <c r="K26" s="264">
        <f t="shared" si="14"/>
        <v>9967</v>
      </c>
      <c r="L26" s="264">
        <v>21</v>
      </c>
      <c r="M26" s="264">
        <f>SUM(K26+L26)</f>
        <v>9988</v>
      </c>
      <c r="N26" s="264">
        <v>0</v>
      </c>
      <c r="O26" s="264">
        <f t="shared" si="5"/>
        <v>9988</v>
      </c>
      <c r="P26" s="264">
        <v>126</v>
      </c>
      <c r="Q26" s="264">
        <f t="shared" si="6"/>
        <v>10114</v>
      </c>
      <c r="R26" s="264">
        <v>0</v>
      </c>
      <c r="S26" s="264">
        <f t="shared" si="15"/>
        <v>10114</v>
      </c>
      <c r="T26" s="264">
        <v>317</v>
      </c>
      <c r="U26" s="264">
        <f t="shared" si="7"/>
        <v>10431</v>
      </c>
      <c r="V26" s="264">
        <v>1953</v>
      </c>
      <c r="W26" s="184">
        <f t="shared" si="16"/>
        <v>12384</v>
      </c>
      <c r="X26" s="264">
        <v>0</v>
      </c>
      <c r="Y26" s="264">
        <v>-670</v>
      </c>
      <c r="Z26" s="184">
        <f t="shared" si="17"/>
        <v>11714</v>
      </c>
      <c r="AA26" s="264">
        <v>0</v>
      </c>
      <c r="AB26" s="264">
        <f t="shared" si="8"/>
        <v>11714</v>
      </c>
      <c r="AC26" s="264">
        <v>2</v>
      </c>
      <c r="AD26" s="176">
        <f t="shared" si="9"/>
        <v>11716</v>
      </c>
      <c r="AE26" s="264">
        <v>0</v>
      </c>
      <c r="AF26" s="264">
        <f t="shared" si="12"/>
        <v>11716</v>
      </c>
      <c r="AG26" s="264">
        <v>0</v>
      </c>
      <c r="AH26" s="264">
        <f t="shared" si="13"/>
        <v>11716</v>
      </c>
      <c r="AI26" s="264">
        <v>0</v>
      </c>
      <c r="AJ26" s="264">
        <f t="shared" si="13"/>
        <v>11716</v>
      </c>
      <c r="AK26" s="264">
        <v>0</v>
      </c>
      <c r="AL26" s="264">
        <v>0</v>
      </c>
      <c r="AM26" s="264">
        <v>0</v>
      </c>
    </row>
    <row r="27" spans="2:40" ht="12.75" hidden="1" customHeight="1" x14ac:dyDescent="0.2">
      <c r="B27" s="266" t="s">
        <v>211</v>
      </c>
      <c r="C27" s="264">
        <v>0</v>
      </c>
      <c r="D27" s="264">
        <v>0</v>
      </c>
      <c r="E27" s="264">
        <v>0</v>
      </c>
      <c r="F27" s="264">
        <v>0</v>
      </c>
      <c r="G27" s="264">
        <v>0</v>
      </c>
      <c r="H27" s="195">
        <v>0</v>
      </c>
      <c r="I27" s="264">
        <v>0</v>
      </c>
      <c r="J27" s="264"/>
      <c r="K27" s="195">
        <f t="shared" si="14"/>
        <v>0</v>
      </c>
      <c r="L27" s="264"/>
      <c r="M27" s="195">
        <v>0</v>
      </c>
      <c r="N27" s="264"/>
      <c r="O27" s="195">
        <f t="shared" si="5"/>
        <v>0</v>
      </c>
      <c r="P27" s="264">
        <v>0</v>
      </c>
      <c r="Q27" s="195">
        <f t="shared" si="6"/>
        <v>0</v>
      </c>
      <c r="R27" s="264"/>
      <c r="S27" s="195">
        <f t="shared" si="15"/>
        <v>0</v>
      </c>
      <c r="T27" s="264"/>
      <c r="U27" s="195">
        <f t="shared" si="7"/>
        <v>0</v>
      </c>
      <c r="V27" s="264"/>
      <c r="W27" s="176">
        <f t="shared" si="16"/>
        <v>0</v>
      </c>
      <c r="X27" s="264"/>
      <c r="Y27" s="264"/>
      <c r="Z27" s="176">
        <f t="shared" si="17"/>
        <v>0</v>
      </c>
      <c r="AA27" s="264"/>
      <c r="AB27" s="264">
        <f t="shared" si="8"/>
        <v>0</v>
      </c>
      <c r="AC27" s="264"/>
      <c r="AD27" s="176">
        <f t="shared" si="9"/>
        <v>0</v>
      </c>
      <c r="AE27" s="264">
        <v>0</v>
      </c>
      <c r="AF27" s="195">
        <f t="shared" si="12"/>
        <v>0</v>
      </c>
      <c r="AG27" s="264">
        <v>0</v>
      </c>
      <c r="AH27" s="195">
        <f t="shared" si="13"/>
        <v>0</v>
      </c>
      <c r="AI27" s="264">
        <v>0</v>
      </c>
      <c r="AJ27" s="195">
        <f t="shared" si="13"/>
        <v>0</v>
      </c>
      <c r="AK27" s="264">
        <v>0</v>
      </c>
      <c r="AL27" s="264">
        <v>0</v>
      </c>
      <c r="AM27" s="264">
        <v>0</v>
      </c>
    </row>
    <row r="28" spans="2:40" ht="26.25" customHeight="1" x14ac:dyDescent="0.2">
      <c r="B28" s="183" t="s">
        <v>119</v>
      </c>
      <c r="C28" s="195">
        <v>450</v>
      </c>
      <c r="D28" s="195">
        <v>559</v>
      </c>
      <c r="E28" s="195">
        <v>403</v>
      </c>
      <c r="F28" s="195">
        <v>867</v>
      </c>
      <c r="G28" s="195">
        <v>867</v>
      </c>
      <c r="H28" s="195">
        <v>0</v>
      </c>
      <c r="I28" s="195">
        <v>450</v>
      </c>
      <c r="J28" s="195">
        <v>0</v>
      </c>
      <c r="K28" s="195">
        <f t="shared" si="14"/>
        <v>450</v>
      </c>
      <c r="L28" s="264"/>
      <c r="M28" s="195">
        <f>SUM(K28+L28)</f>
        <v>450</v>
      </c>
      <c r="N28" s="264">
        <v>0</v>
      </c>
      <c r="O28" s="195">
        <f t="shared" si="5"/>
        <v>450</v>
      </c>
      <c r="P28" s="264">
        <v>109</v>
      </c>
      <c r="Q28" s="195">
        <f t="shared" si="6"/>
        <v>559</v>
      </c>
      <c r="R28" s="264"/>
      <c r="S28" s="195">
        <f t="shared" si="15"/>
        <v>559</v>
      </c>
      <c r="T28" s="264">
        <v>0</v>
      </c>
      <c r="U28" s="195">
        <f t="shared" si="7"/>
        <v>559</v>
      </c>
      <c r="V28" s="264"/>
      <c r="W28" s="176">
        <f t="shared" si="16"/>
        <v>559</v>
      </c>
      <c r="X28" s="264">
        <v>0</v>
      </c>
      <c r="Y28" s="264">
        <v>0</v>
      </c>
      <c r="Z28" s="176">
        <f t="shared" si="17"/>
        <v>559</v>
      </c>
      <c r="AA28" s="264">
        <v>0</v>
      </c>
      <c r="AB28" s="264">
        <f t="shared" si="8"/>
        <v>559</v>
      </c>
      <c r="AC28" s="264"/>
      <c r="AD28" s="176">
        <f t="shared" si="9"/>
        <v>559</v>
      </c>
      <c r="AE28" s="264"/>
      <c r="AF28" s="195"/>
      <c r="AG28" s="264"/>
      <c r="AH28" s="195"/>
      <c r="AI28" s="264"/>
      <c r="AJ28" s="195"/>
      <c r="AK28" s="264">
        <v>0</v>
      </c>
      <c r="AL28" s="264">
        <v>0</v>
      </c>
      <c r="AM28" s="264">
        <v>0</v>
      </c>
    </row>
    <row r="29" spans="2:40" ht="27" customHeight="1" x14ac:dyDescent="0.2">
      <c r="B29" s="261" t="s">
        <v>120</v>
      </c>
      <c r="C29" s="195">
        <v>1812</v>
      </c>
      <c r="D29" s="195">
        <v>1878</v>
      </c>
      <c r="E29" s="195">
        <v>1757</v>
      </c>
      <c r="F29" s="195">
        <v>2342</v>
      </c>
      <c r="G29" s="195">
        <v>2342</v>
      </c>
      <c r="H29" s="195">
        <v>0</v>
      </c>
      <c r="I29" s="195">
        <v>1812</v>
      </c>
      <c r="J29" s="195">
        <v>0</v>
      </c>
      <c r="K29" s="195">
        <f t="shared" si="14"/>
        <v>1812</v>
      </c>
      <c r="L29" s="195">
        <v>0</v>
      </c>
      <c r="M29" s="195">
        <f>SUM(K29+L29)</f>
        <v>1812</v>
      </c>
      <c r="N29" s="195">
        <v>0</v>
      </c>
      <c r="O29" s="195">
        <f>SUM(M29+N29)</f>
        <v>1812</v>
      </c>
      <c r="P29" s="195">
        <v>17</v>
      </c>
      <c r="Q29" s="195">
        <f t="shared" si="6"/>
        <v>1829</v>
      </c>
      <c r="R29" s="195">
        <v>0</v>
      </c>
      <c r="S29" s="195">
        <f t="shared" si="15"/>
        <v>1829</v>
      </c>
      <c r="T29" s="195">
        <v>0</v>
      </c>
      <c r="U29" s="195">
        <f t="shared" si="7"/>
        <v>1829</v>
      </c>
      <c r="V29" s="195">
        <v>0</v>
      </c>
      <c r="W29" s="176">
        <f t="shared" si="16"/>
        <v>1829</v>
      </c>
      <c r="X29" s="195">
        <v>0</v>
      </c>
      <c r="Y29" s="195">
        <v>49</v>
      </c>
      <c r="Z29" s="176">
        <f t="shared" si="17"/>
        <v>1878</v>
      </c>
      <c r="AA29" s="195">
        <v>0</v>
      </c>
      <c r="AB29" s="264">
        <f t="shared" si="8"/>
        <v>1878</v>
      </c>
      <c r="AC29" s="195">
        <v>0</v>
      </c>
      <c r="AD29" s="176">
        <f t="shared" si="9"/>
        <v>1878</v>
      </c>
      <c r="AE29" s="195">
        <v>0</v>
      </c>
      <c r="AF29" s="195">
        <f t="shared" si="12"/>
        <v>1878</v>
      </c>
      <c r="AG29" s="195">
        <v>0</v>
      </c>
      <c r="AH29" s="195">
        <f t="shared" si="13"/>
        <v>1878</v>
      </c>
      <c r="AI29" s="195">
        <v>0</v>
      </c>
      <c r="AJ29" s="195">
        <f t="shared" si="13"/>
        <v>1878</v>
      </c>
      <c r="AK29" s="195">
        <v>0</v>
      </c>
      <c r="AL29" s="195">
        <v>0</v>
      </c>
      <c r="AM29" s="195">
        <v>0</v>
      </c>
    </row>
    <row r="30" spans="2:40" ht="45" customHeight="1" x14ac:dyDescent="0.2">
      <c r="B30" s="183" t="s">
        <v>96</v>
      </c>
      <c r="C30" s="195">
        <v>0</v>
      </c>
      <c r="D30" s="201">
        <v>0</v>
      </c>
      <c r="E30" s="195">
        <v>-178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f t="shared" si="14"/>
        <v>0</v>
      </c>
      <c r="L30" s="195">
        <v>0</v>
      </c>
      <c r="M30" s="195">
        <f>SUM(K30+L30)</f>
        <v>0</v>
      </c>
      <c r="N30" s="195">
        <v>0</v>
      </c>
      <c r="O30" s="195">
        <f>SUM(M30+N30)</f>
        <v>0</v>
      </c>
      <c r="P30" s="195">
        <v>0</v>
      </c>
      <c r="Q30" s="195">
        <f t="shared" si="6"/>
        <v>0</v>
      </c>
      <c r="R30" s="195">
        <v>0</v>
      </c>
      <c r="S30" s="195">
        <f t="shared" si="15"/>
        <v>0</v>
      </c>
      <c r="T30" s="195">
        <v>0</v>
      </c>
      <c r="U30" s="195">
        <f t="shared" si="7"/>
        <v>0</v>
      </c>
      <c r="V30" s="195">
        <v>0</v>
      </c>
      <c r="W30" s="176">
        <f t="shared" si="16"/>
        <v>0</v>
      </c>
      <c r="X30" s="195">
        <v>0</v>
      </c>
      <c r="Y30" s="195">
        <v>0</v>
      </c>
      <c r="Z30" s="176">
        <f t="shared" si="17"/>
        <v>0</v>
      </c>
      <c r="AA30" s="195">
        <v>0</v>
      </c>
      <c r="AB30" s="195">
        <f t="shared" si="8"/>
        <v>0</v>
      </c>
      <c r="AC30" s="195">
        <v>0</v>
      </c>
      <c r="AD30" s="176">
        <f t="shared" si="9"/>
        <v>0</v>
      </c>
      <c r="AE30" s="195">
        <v>0</v>
      </c>
      <c r="AF30" s="195">
        <f t="shared" si="12"/>
        <v>0</v>
      </c>
      <c r="AG30" s="195">
        <v>0</v>
      </c>
      <c r="AH30" s="195">
        <f t="shared" si="13"/>
        <v>0</v>
      </c>
      <c r="AI30" s="195">
        <v>0</v>
      </c>
      <c r="AJ30" s="195">
        <f t="shared" si="13"/>
        <v>0</v>
      </c>
      <c r="AK30" s="195">
        <v>0</v>
      </c>
      <c r="AL30" s="195">
        <v>0</v>
      </c>
      <c r="AM30" s="195">
        <v>0</v>
      </c>
    </row>
    <row r="31" spans="2:40" ht="30" customHeight="1" x14ac:dyDescent="0.35">
      <c r="B31" s="259" t="s">
        <v>105</v>
      </c>
      <c r="C31" s="260">
        <f>SUM(C32:C35)</f>
        <v>20691</v>
      </c>
      <c r="D31" s="260">
        <f>SUM(D32:D35)</f>
        <v>20873</v>
      </c>
      <c r="E31" s="260">
        <f>SUM(E32:E35)</f>
        <v>15961</v>
      </c>
      <c r="F31" s="260">
        <f>SUM(F32:F35)</f>
        <v>5064</v>
      </c>
      <c r="G31" s="260">
        <f>SUM(G32:G35)</f>
        <v>3749</v>
      </c>
      <c r="H31" s="260">
        <f t="shared" ref="H31:AM31" si="18">SUM(H32:H35)</f>
        <v>0</v>
      </c>
      <c r="I31" s="260">
        <f>SUM(I32:I35)</f>
        <v>20691</v>
      </c>
      <c r="J31" s="260">
        <f t="shared" si="18"/>
        <v>0</v>
      </c>
      <c r="K31" s="260">
        <f t="shared" si="18"/>
        <v>20691</v>
      </c>
      <c r="L31" s="260">
        <f t="shared" si="18"/>
        <v>796</v>
      </c>
      <c r="M31" s="260">
        <f t="shared" si="18"/>
        <v>21487</v>
      </c>
      <c r="N31" s="260">
        <f t="shared" si="18"/>
        <v>0</v>
      </c>
      <c r="O31" s="260">
        <f t="shared" si="18"/>
        <v>21487</v>
      </c>
      <c r="P31" s="260">
        <f t="shared" si="18"/>
        <v>0</v>
      </c>
      <c r="Q31" s="260">
        <f t="shared" si="18"/>
        <v>21487</v>
      </c>
      <c r="R31" s="260">
        <f t="shared" si="18"/>
        <v>-395</v>
      </c>
      <c r="S31" s="260">
        <f t="shared" si="18"/>
        <v>21092</v>
      </c>
      <c r="T31" s="260">
        <f t="shared" si="18"/>
        <v>13</v>
      </c>
      <c r="U31" s="260">
        <f t="shared" si="18"/>
        <v>21105</v>
      </c>
      <c r="V31" s="260">
        <f t="shared" si="18"/>
        <v>-157</v>
      </c>
      <c r="W31" s="260">
        <f t="shared" si="18"/>
        <v>20948</v>
      </c>
      <c r="X31" s="260">
        <f t="shared" si="18"/>
        <v>0</v>
      </c>
      <c r="Y31" s="260">
        <f t="shared" si="18"/>
        <v>0</v>
      </c>
      <c r="Z31" s="260">
        <f t="shared" si="18"/>
        <v>20948</v>
      </c>
      <c r="AA31" s="260">
        <f t="shared" si="18"/>
        <v>0</v>
      </c>
      <c r="AB31" s="260">
        <f t="shared" si="18"/>
        <v>20948</v>
      </c>
      <c r="AC31" s="260">
        <f t="shared" si="18"/>
        <v>-75</v>
      </c>
      <c r="AD31" s="260">
        <f t="shared" si="18"/>
        <v>20873</v>
      </c>
      <c r="AE31" s="260">
        <f t="shared" si="18"/>
        <v>0</v>
      </c>
      <c r="AF31" s="260">
        <f t="shared" si="18"/>
        <v>20873</v>
      </c>
      <c r="AG31" s="260">
        <f t="shared" si="18"/>
        <v>0</v>
      </c>
      <c r="AH31" s="260">
        <f t="shared" si="18"/>
        <v>20873</v>
      </c>
      <c r="AI31" s="260">
        <f t="shared" si="18"/>
        <v>0</v>
      </c>
      <c r="AJ31" s="260">
        <f t="shared" si="18"/>
        <v>20873</v>
      </c>
      <c r="AK31" s="260">
        <f t="shared" si="18"/>
        <v>0</v>
      </c>
      <c r="AL31" s="260">
        <f t="shared" si="18"/>
        <v>0</v>
      </c>
      <c r="AM31" s="260">
        <f t="shared" si="18"/>
        <v>0</v>
      </c>
    </row>
    <row r="32" spans="2:40" ht="26.25" customHeight="1" x14ac:dyDescent="0.2">
      <c r="B32" s="183" t="s">
        <v>162</v>
      </c>
      <c r="C32" s="195">
        <v>17388</v>
      </c>
      <c r="D32" s="201">
        <v>18090</v>
      </c>
      <c r="E32" s="195">
        <v>13892</v>
      </c>
      <c r="F32" s="195">
        <v>786</v>
      </c>
      <c r="G32" s="195">
        <v>786</v>
      </c>
      <c r="H32" s="195">
        <v>0</v>
      </c>
      <c r="I32" s="195">
        <v>17388</v>
      </c>
      <c r="J32" s="195">
        <v>0</v>
      </c>
      <c r="K32" s="195">
        <f>SUM(I32+J32)</f>
        <v>17388</v>
      </c>
      <c r="L32" s="195">
        <v>702</v>
      </c>
      <c r="M32" s="195">
        <f>SUM(K32+L32)</f>
        <v>18090</v>
      </c>
      <c r="N32" s="195">
        <v>0</v>
      </c>
      <c r="O32" s="176">
        <f>SUM(M32+N32)</f>
        <v>18090</v>
      </c>
      <c r="P32" s="195">
        <v>0</v>
      </c>
      <c r="Q32" s="195">
        <f>SUM(O32+P32)</f>
        <v>18090</v>
      </c>
      <c r="R32" s="195">
        <v>0</v>
      </c>
      <c r="S32" s="195">
        <f>SUM(Q32+R32)</f>
        <v>18090</v>
      </c>
      <c r="T32" s="195">
        <v>0</v>
      </c>
      <c r="U32" s="195">
        <f>SUM(S32+T32)</f>
        <v>18090</v>
      </c>
      <c r="V32" s="195">
        <v>0</v>
      </c>
      <c r="W32" s="176">
        <f t="shared" si="16"/>
        <v>18090</v>
      </c>
      <c r="X32" s="195">
        <v>0</v>
      </c>
      <c r="Y32" s="195">
        <v>0</v>
      </c>
      <c r="Z32" s="176">
        <f t="shared" si="17"/>
        <v>18090</v>
      </c>
      <c r="AA32" s="195">
        <v>0</v>
      </c>
      <c r="AB32" s="195">
        <f t="shared" si="8"/>
        <v>18090</v>
      </c>
      <c r="AC32" s="195">
        <v>0</v>
      </c>
      <c r="AD32" s="176">
        <f t="shared" si="9"/>
        <v>18090</v>
      </c>
      <c r="AE32" s="195">
        <v>0</v>
      </c>
      <c r="AF32" s="195">
        <f t="shared" si="12"/>
        <v>18090</v>
      </c>
      <c r="AG32" s="195">
        <v>0</v>
      </c>
      <c r="AH32" s="195">
        <f>SUM(AF32+AG32)</f>
        <v>18090</v>
      </c>
      <c r="AI32" s="195">
        <v>0</v>
      </c>
      <c r="AJ32" s="195">
        <f>SUM(AH32+AI32)</f>
        <v>18090</v>
      </c>
      <c r="AK32" s="195">
        <v>0</v>
      </c>
      <c r="AL32" s="195">
        <v>0</v>
      </c>
      <c r="AM32" s="195">
        <v>0</v>
      </c>
    </row>
    <row r="33" spans="1:39" ht="26.25" customHeight="1" x14ac:dyDescent="0.2">
      <c r="B33" s="183" t="s">
        <v>107</v>
      </c>
      <c r="C33" s="195">
        <v>0</v>
      </c>
      <c r="D33" s="201">
        <v>0</v>
      </c>
      <c r="E33" s="195">
        <v>0</v>
      </c>
      <c r="F33" s="195">
        <v>12</v>
      </c>
      <c r="G33" s="195">
        <v>12</v>
      </c>
      <c r="H33" s="195">
        <v>0</v>
      </c>
      <c r="I33" s="195"/>
      <c r="J33" s="195"/>
      <c r="K33" s="195"/>
      <c r="L33" s="195"/>
      <c r="M33" s="195"/>
      <c r="N33" s="195"/>
      <c r="O33" s="176"/>
      <c r="P33" s="195"/>
      <c r="Q33" s="195"/>
      <c r="R33" s="195"/>
      <c r="S33" s="195"/>
      <c r="T33" s="195"/>
      <c r="U33" s="195"/>
      <c r="V33" s="195"/>
      <c r="W33" s="176"/>
      <c r="X33" s="195"/>
      <c r="Y33" s="195"/>
      <c r="Z33" s="176"/>
      <c r="AA33" s="195"/>
      <c r="AB33" s="195"/>
      <c r="AC33" s="195"/>
      <c r="AD33" s="176"/>
      <c r="AE33" s="195"/>
      <c r="AF33" s="195"/>
      <c r="AG33" s="195"/>
      <c r="AH33" s="195"/>
      <c r="AI33" s="195"/>
      <c r="AJ33" s="195"/>
      <c r="AK33" s="195">
        <v>0</v>
      </c>
      <c r="AL33" s="195">
        <v>0</v>
      </c>
      <c r="AM33" s="195">
        <v>0</v>
      </c>
    </row>
    <row r="34" spans="1:39" ht="30.75" customHeight="1" x14ac:dyDescent="0.2">
      <c r="B34" s="261" t="s">
        <v>101</v>
      </c>
      <c r="C34" s="195">
        <v>3303</v>
      </c>
      <c r="D34" s="195">
        <v>2783</v>
      </c>
      <c r="E34" s="195">
        <v>2069</v>
      </c>
      <c r="F34" s="195">
        <v>4266</v>
      </c>
      <c r="G34" s="195">
        <v>2951</v>
      </c>
      <c r="H34" s="195">
        <v>0</v>
      </c>
      <c r="I34" s="195">
        <v>3303</v>
      </c>
      <c r="J34" s="195">
        <v>0</v>
      </c>
      <c r="K34" s="195">
        <f>SUM(I34+J34)</f>
        <v>3303</v>
      </c>
      <c r="L34" s="195">
        <v>94</v>
      </c>
      <c r="M34" s="195">
        <f>SUM(K34+L34)</f>
        <v>3397</v>
      </c>
      <c r="N34" s="195">
        <v>0</v>
      </c>
      <c r="O34" s="176">
        <f>SUM(M34+N34)</f>
        <v>3397</v>
      </c>
      <c r="P34" s="195">
        <v>0</v>
      </c>
      <c r="Q34" s="195">
        <f>SUM(O34+P34)</f>
        <v>3397</v>
      </c>
      <c r="R34" s="195">
        <v>-395</v>
      </c>
      <c r="S34" s="195">
        <f>SUM(Q34+R34)</f>
        <v>3002</v>
      </c>
      <c r="T34" s="195">
        <v>13</v>
      </c>
      <c r="U34" s="195">
        <f>SUM(S34+T34)</f>
        <v>3015</v>
      </c>
      <c r="V34" s="195">
        <v>-157</v>
      </c>
      <c r="W34" s="176">
        <f t="shared" si="16"/>
        <v>2858</v>
      </c>
      <c r="X34" s="195">
        <v>0</v>
      </c>
      <c r="Y34" s="195">
        <v>0</v>
      </c>
      <c r="Z34" s="176">
        <f t="shared" si="17"/>
        <v>2858</v>
      </c>
      <c r="AA34" s="195">
        <v>0</v>
      </c>
      <c r="AB34" s="195">
        <f t="shared" si="8"/>
        <v>2858</v>
      </c>
      <c r="AC34" s="195">
        <v>-75</v>
      </c>
      <c r="AD34" s="176">
        <f>SUM(AB34+AC34)</f>
        <v>2783</v>
      </c>
      <c r="AE34" s="195">
        <v>0</v>
      </c>
      <c r="AF34" s="195">
        <f t="shared" si="12"/>
        <v>2783</v>
      </c>
      <c r="AG34" s="195">
        <v>0</v>
      </c>
      <c r="AH34" s="195">
        <f>SUM(AF34+AG34)</f>
        <v>2783</v>
      </c>
      <c r="AI34" s="195">
        <v>0</v>
      </c>
      <c r="AJ34" s="195">
        <f>SUM(AH34+AI34)</f>
        <v>2783</v>
      </c>
      <c r="AK34" s="195">
        <v>0</v>
      </c>
      <c r="AL34" s="195">
        <v>0</v>
      </c>
      <c r="AM34" s="195">
        <v>0</v>
      </c>
    </row>
    <row r="35" spans="1:39" ht="36" customHeight="1" x14ac:dyDescent="0.2">
      <c r="B35" s="267" t="s">
        <v>132</v>
      </c>
      <c r="C35" s="195">
        <v>0</v>
      </c>
      <c r="D35" s="201">
        <v>0</v>
      </c>
      <c r="E35" s="201">
        <v>0</v>
      </c>
      <c r="F35" s="195">
        <v>0</v>
      </c>
      <c r="G35" s="195">
        <v>0</v>
      </c>
      <c r="H35" s="195">
        <v>0</v>
      </c>
      <c r="I35" s="195">
        <v>0</v>
      </c>
      <c r="J35" s="195">
        <v>0</v>
      </c>
      <c r="K35" s="195">
        <f>SUM(I35+J35)</f>
        <v>0</v>
      </c>
      <c r="L35" s="195">
        <v>0</v>
      </c>
      <c r="M35" s="195">
        <f>SUM(K35+L35)</f>
        <v>0</v>
      </c>
      <c r="N35" s="195">
        <v>0</v>
      </c>
      <c r="O35" s="195">
        <f>SUM(M35+N35)</f>
        <v>0</v>
      </c>
      <c r="P35" s="195">
        <v>0</v>
      </c>
      <c r="Q35" s="195">
        <f>SUM(O35+P35)</f>
        <v>0</v>
      </c>
      <c r="R35" s="195">
        <v>0</v>
      </c>
      <c r="S35" s="195">
        <f>SUM(Q35+R35)</f>
        <v>0</v>
      </c>
      <c r="T35" s="195">
        <v>0</v>
      </c>
      <c r="U35" s="195">
        <f>SUM(S35+T35)</f>
        <v>0</v>
      </c>
      <c r="V35" s="195">
        <v>0</v>
      </c>
      <c r="W35" s="195">
        <f>SUM(U35+V35)</f>
        <v>0</v>
      </c>
      <c r="X35" s="195">
        <v>0</v>
      </c>
      <c r="Y35" s="195">
        <v>0</v>
      </c>
      <c r="Z35" s="176">
        <f t="shared" si="17"/>
        <v>0</v>
      </c>
      <c r="AA35" s="195">
        <v>0</v>
      </c>
      <c r="AB35" s="195">
        <f>SUM(Z35+AA35)</f>
        <v>0</v>
      </c>
      <c r="AC35" s="195">
        <v>0</v>
      </c>
      <c r="AD35" s="195">
        <f>SUM(AB35+AC35)</f>
        <v>0</v>
      </c>
      <c r="AE35" s="195">
        <v>0</v>
      </c>
      <c r="AF35" s="195">
        <f t="shared" si="12"/>
        <v>0</v>
      </c>
      <c r="AG35" s="195">
        <v>0</v>
      </c>
      <c r="AH35" s="195">
        <f>SUM(AF35+AG35)</f>
        <v>0</v>
      </c>
      <c r="AI35" s="195">
        <v>0</v>
      </c>
      <c r="AJ35" s="195">
        <f>SUM(AH35+AI35)</f>
        <v>0</v>
      </c>
      <c r="AK35" s="195">
        <v>0</v>
      </c>
      <c r="AL35" s="195">
        <v>0</v>
      </c>
      <c r="AM35" s="195">
        <v>0</v>
      </c>
    </row>
    <row r="36" spans="1:39" ht="27" customHeight="1" x14ac:dyDescent="0.2">
      <c r="B36" s="188"/>
      <c r="C36" s="188"/>
      <c r="D36" s="188"/>
      <c r="E36" s="188"/>
    </row>
    <row r="37" spans="1:39" ht="25.5" customHeight="1" x14ac:dyDescent="0.2">
      <c r="A37" s="255"/>
      <c r="B37" s="256"/>
      <c r="C37" s="255"/>
      <c r="D37" s="255"/>
      <c r="E37" s="255"/>
      <c r="F37" s="255"/>
      <c r="G37" s="255"/>
    </row>
    <row r="38" spans="1:39" ht="23.25" customHeight="1" x14ac:dyDescent="0.2">
      <c r="A38" s="388" t="s">
        <v>163</v>
      </c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</row>
    <row r="39" spans="1:39" ht="25.5" customHeight="1" x14ac:dyDescent="0.2">
      <c r="A39" s="389" t="s">
        <v>164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389"/>
      <c r="X39" s="389"/>
      <c r="Y39" s="389"/>
      <c r="Z39" s="389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  <c r="AM39" s="389"/>
    </row>
    <row r="40" spans="1:39" ht="12.75" hidden="1" customHeight="1" x14ac:dyDescent="0.2">
      <c r="A40" s="388" t="s">
        <v>155</v>
      </c>
      <c r="B40" s="388"/>
      <c r="C40" s="388"/>
      <c r="D40" s="388"/>
      <c r="E40" s="388"/>
      <c r="F40" s="388"/>
      <c r="G40" s="388"/>
      <c r="H40" s="388"/>
    </row>
    <row r="41" spans="1:39" ht="26.25" hidden="1" x14ac:dyDescent="0.2">
      <c r="A41" s="388" t="s">
        <v>157</v>
      </c>
      <c r="B41" s="388"/>
      <c r="C41" s="388"/>
      <c r="D41" s="388"/>
      <c r="E41" s="388"/>
      <c r="F41" s="388"/>
      <c r="G41" s="388"/>
      <c r="H41" s="388"/>
    </row>
    <row r="42" spans="1:39" hidden="1" x14ac:dyDescent="0.2">
      <c r="A42" s="389" t="s">
        <v>158</v>
      </c>
      <c r="B42" s="389"/>
      <c r="C42" s="389"/>
      <c r="D42" s="389"/>
      <c r="E42" s="389"/>
      <c r="F42" s="389"/>
      <c r="G42" s="389"/>
      <c r="H42" s="389"/>
    </row>
    <row r="55" spans="6:7" ht="26.25" x14ac:dyDescent="0.2">
      <c r="F55" s="158"/>
      <c r="G55" s="158"/>
    </row>
  </sheetData>
  <sheetProtection selectLockedCells="1" selectUnlockedCells="1"/>
  <mergeCells count="49">
    <mergeCell ref="A40:H40"/>
    <mergeCell ref="A41:H41"/>
    <mergeCell ref="A42:H42"/>
    <mergeCell ref="AJ14:AJ15"/>
    <mergeCell ref="AK14:AK15"/>
    <mergeCell ref="AL14:AL15"/>
    <mergeCell ref="AM14:AM15"/>
    <mergeCell ref="A38:AM38"/>
    <mergeCell ref="A39:AM39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10:AM10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Z3:AF3"/>
    <mergeCell ref="A6:AM6"/>
    <mergeCell ref="A7:AM7"/>
    <mergeCell ref="A8:AM8"/>
    <mergeCell ref="A9:AM9"/>
  </mergeCells>
  <pageMargins left="0.94513888888888886" right="0.74791666666666667" top="0.59027777777777779" bottom="0.78749999999999998" header="0.51180555555555551" footer="0.51180555555555551"/>
  <pageSetup paperSize="9" scale="70" firstPageNumber="0" orientation="landscape" horizontalDpi="300" verticalDpi="300"/>
  <headerFooter alignWithMargins="0">
    <oddFooter>&amp;RFP-01-01,ver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zoomScale="60" zoomScaleNormal="60" zoomScaleSheetLayoutView="50" workbookViewId="0">
      <selection activeCell="A4" sqref="A4"/>
    </sheetView>
  </sheetViews>
  <sheetFormatPr defaultRowHeight="25.5" x14ac:dyDescent="0.2"/>
  <cols>
    <col min="1" max="1" width="8.140625" style="157" customWidth="1"/>
    <col min="2" max="2" width="143" style="157" customWidth="1"/>
    <col min="3" max="6" width="0" style="157" hidden="1" customWidth="1"/>
    <col min="7" max="7" width="26.140625" style="157" customWidth="1"/>
    <col min="8" max="39" width="0" style="157" hidden="1" customWidth="1"/>
    <col min="40" max="16384" width="9.140625" style="157"/>
  </cols>
  <sheetData>
    <row r="1" spans="1:39" ht="24" customHeight="1" x14ac:dyDescent="0.2">
      <c r="B1" s="158"/>
      <c r="C1" s="158"/>
      <c r="D1" s="158"/>
      <c r="E1" s="158"/>
      <c r="F1" s="159"/>
      <c r="G1" s="159" t="s">
        <v>212</v>
      </c>
      <c r="H1" s="159"/>
      <c r="K1" s="159"/>
      <c r="AM1" s="159" t="s">
        <v>212</v>
      </c>
    </row>
    <row r="2" spans="1:39" ht="26.25" hidden="1" x14ac:dyDescent="0.2">
      <c r="B2" s="158"/>
      <c r="C2" s="158"/>
      <c r="D2" s="158"/>
      <c r="E2" s="158"/>
      <c r="F2" s="390" t="s">
        <v>167</v>
      </c>
      <c r="G2" s="390"/>
      <c r="H2" s="390"/>
    </row>
    <row r="3" spans="1:39" ht="26.25" hidden="1" x14ac:dyDescent="0.2">
      <c r="B3" s="158"/>
      <c r="C3" s="158"/>
      <c r="D3" s="158"/>
      <c r="E3" s="158"/>
      <c r="F3" s="166"/>
      <c r="G3" s="166"/>
      <c r="W3" s="382" t="s">
        <v>168</v>
      </c>
      <c r="X3" s="382"/>
      <c r="Y3" s="382"/>
      <c r="Z3" s="382"/>
      <c r="AA3" s="161"/>
      <c r="AB3" s="161"/>
      <c r="AC3" s="161"/>
      <c r="AD3" s="161"/>
    </row>
    <row r="4" spans="1:39" ht="26.25" x14ac:dyDescent="0.2">
      <c r="B4" s="158"/>
      <c r="C4" s="158"/>
      <c r="D4" s="158"/>
      <c r="E4" s="158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ht="26.25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6.25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6.25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6.25" x14ac:dyDescent="0.2">
      <c r="A9" s="383" t="s">
        <v>213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</row>
    <row r="10" spans="1:39" s="165" customFormat="1" ht="26.25" hidden="1" x14ac:dyDescent="0.2">
      <c r="B10" s="164"/>
      <c r="C10" s="164"/>
      <c r="D10" s="164"/>
      <c r="E10" s="164"/>
      <c r="F10" s="164"/>
      <c r="G10" s="164"/>
      <c r="H10" s="164"/>
    </row>
    <row r="11" spans="1:39" s="165" customFormat="1" ht="26.25" x14ac:dyDescent="0.2">
      <c r="B11" s="158"/>
      <c r="C11" s="158"/>
      <c r="D11" s="158"/>
      <c r="E11" s="158"/>
      <c r="F11" s="158"/>
      <c r="G11" s="158"/>
    </row>
    <row r="12" spans="1:39" s="165" customFormat="1" ht="26.25" x14ac:dyDescent="0.2">
      <c r="B12" s="158"/>
      <c r="C12" s="158"/>
      <c r="D12" s="158"/>
      <c r="E12" s="158"/>
      <c r="F12" s="158"/>
      <c r="G12" s="158"/>
    </row>
    <row r="13" spans="1:39" ht="26.25" x14ac:dyDescent="0.2">
      <c r="B13" s="162"/>
      <c r="C13" s="162"/>
      <c r="D13" s="162"/>
      <c r="E13" s="162"/>
      <c r="F13" s="166"/>
      <c r="G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59"/>
      <c r="X13" s="166"/>
      <c r="Y13" s="166"/>
      <c r="AG13" s="159"/>
      <c r="AH13" s="159"/>
      <c r="AI13" s="159"/>
      <c r="AJ13" s="159"/>
      <c r="AM13" s="159" t="s">
        <v>5</v>
      </c>
    </row>
    <row r="14" spans="1:39" s="162" customFormat="1" ht="24.75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6" t="s">
        <v>19</v>
      </c>
      <c r="P14" s="385" t="s">
        <v>17</v>
      </c>
      <c r="Q14" s="386" t="s">
        <v>21</v>
      </c>
      <c r="R14" s="387" t="s">
        <v>20</v>
      </c>
      <c r="S14" s="386" t="s">
        <v>22</v>
      </c>
      <c r="T14" s="385" t="s">
        <v>17</v>
      </c>
      <c r="U14" s="385" t="s">
        <v>23</v>
      </c>
      <c r="V14" s="385" t="s">
        <v>17</v>
      </c>
      <c r="W14" s="385" t="s">
        <v>24</v>
      </c>
      <c r="X14" s="387" t="s">
        <v>25</v>
      </c>
      <c r="Y14" s="385" t="s">
        <v>17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s="162" customFormat="1" ht="69.7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6"/>
      <c r="P15" s="385"/>
      <c r="Q15" s="386"/>
      <c r="R15" s="387"/>
      <c r="S15" s="386"/>
      <c r="T15" s="385"/>
      <c r="U15" s="385"/>
      <c r="V15" s="385"/>
      <c r="W15" s="385"/>
      <c r="X15" s="387"/>
      <c r="Y15" s="385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s="162" customFormat="1" ht="26.2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2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2:40" s="165" customFormat="1" ht="34.5" customHeight="1" x14ac:dyDescent="0.2">
      <c r="B17" s="171" t="s">
        <v>161</v>
      </c>
      <c r="C17" s="172">
        <f t="shared" ref="C17:I17" si="0">SUM(C18+C24)</f>
        <v>17078</v>
      </c>
      <c r="D17" s="172">
        <f t="shared" si="0"/>
        <v>25265</v>
      </c>
      <c r="E17" s="172">
        <f t="shared" si="0"/>
        <v>24504</v>
      </c>
      <c r="F17" s="172">
        <f t="shared" si="0"/>
        <v>52976</v>
      </c>
      <c r="G17" s="172">
        <f t="shared" si="0"/>
        <v>40337</v>
      </c>
      <c r="H17" s="172">
        <f t="shared" si="0"/>
        <v>0</v>
      </c>
      <c r="I17" s="172">
        <f t="shared" si="0"/>
        <v>17078</v>
      </c>
      <c r="J17" s="172">
        <f t="shared" ref="J17:W17" si="1">SUM(J18+J24)</f>
        <v>1293</v>
      </c>
      <c r="K17" s="172">
        <f t="shared" si="1"/>
        <v>18371</v>
      </c>
      <c r="L17" s="172">
        <f t="shared" si="1"/>
        <v>224</v>
      </c>
      <c r="M17" s="172">
        <f t="shared" si="1"/>
        <v>18595</v>
      </c>
      <c r="N17" s="172">
        <f t="shared" si="1"/>
        <v>0</v>
      </c>
      <c r="O17" s="172">
        <f t="shared" si="1"/>
        <v>18595</v>
      </c>
      <c r="P17" s="172">
        <f t="shared" si="1"/>
        <v>4319</v>
      </c>
      <c r="Q17" s="172">
        <f t="shared" si="1"/>
        <v>22914</v>
      </c>
      <c r="R17" s="172">
        <f>SUM(R18+R24)</f>
        <v>0</v>
      </c>
      <c r="S17" s="172">
        <f t="shared" si="1"/>
        <v>22914</v>
      </c>
      <c r="T17" s="172">
        <f>SUM(T18+T24)</f>
        <v>383</v>
      </c>
      <c r="U17" s="172">
        <f t="shared" si="1"/>
        <v>23297</v>
      </c>
      <c r="V17" s="172">
        <f>SUM(V18+V24)</f>
        <v>2461</v>
      </c>
      <c r="W17" s="172">
        <f t="shared" si="1"/>
        <v>25758</v>
      </c>
      <c r="X17" s="172">
        <f t="shared" ref="X17:AF17" si="2">SUM(X18+X24)</f>
        <v>0</v>
      </c>
      <c r="Y17" s="172">
        <f t="shared" si="2"/>
        <v>41</v>
      </c>
      <c r="Z17" s="172">
        <f t="shared" si="2"/>
        <v>25799</v>
      </c>
      <c r="AA17" s="172">
        <f t="shared" si="2"/>
        <v>0</v>
      </c>
      <c r="AB17" s="172">
        <f t="shared" si="2"/>
        <v>25799</v>
      </c>
      <c r="AC17" s="172">
        <f>SUM(AC18+AC24)</f>
        <v>-534</v>
      </c>
      <c r="AD17" s="172">
        <f t="shared" si="2"/>
        <v>25265</v>
      </c>
      <c r="AE17" s="172">
        <f>SUM(AE18+AE24)</f>
        <v>0</v>
      </c>
      <c r="AF17" s="172">
        <f t="shared" si="2"/>
        <v>25265</v>
      </c>
      <c r="AG17" s="172">
        <f t="shared" ref="AG17:AM17" si="3">SUM(AG18+AG24)</f>
        <v>0</v>
      </c>
      <c r="AH17" s="172">
        <f t="shared" si="3"/>
        <v>25265</v>
      </c>
      <c r="AI17" s="172">
        <f t="shared" si="3"/>
        <v>0</v>
      </c>
      <c r="AJ17" s="172">
        <f t="shared" si="3"/>
        <v>25265</v>
      </c>
      <c r="AK17" s="172">
        <f t="shared" si="3"/>
        <v>0</v>
      </c>
      <c r="AL17" s="172">
        <f t="shared" si="3"/>
        <v>0</v>
      </c>
      <c r="AM17" s="172">
        <f t="shared" si="3"/>
        <v>0</v>
      </c>
    </row>
    <row r="18" spans="2:40" s="165" customFormat="1" ht="30" customHeight="1" x14ac:dyDescent="0.35">
      <c r="B18" s="174" t="s">
        <v>193</v>
      </c>
      <c r="C18" s="268">
        <f t="shared" ref="C18:AI18" si="4">SUM(C19+C20+C21+C22+C23)</f>
        <v>14210</v>
      </c>
      <c r="D18" s="268">
        <f t="shared" si="4"/>
        <v>20372</v>
      </c>
      <c r="E18" s="268">
        <f t="shared" si="4"/>
        <v>19777</v>
      </c>
      <c r="F18" s="268">
        <f t="shared" si="4"/>
        <v>21680</v>
      </c>
      <c r="G18" s="268">
        <f>SUM(G19+G20+G21+G22+G23)</f>
        <v>20237</v>
      </c>
      <c r="H18" s="268">
        <f t="shared" si="4"/>
        <v>0</v>
      </c>
      <c r="I18" s="268">
        <f>SUM(I19+I20+I21+I22+I23)</f>
        <v>14210</v>
      </c>
      <c r="J18" s="268">
        <f t="shared" si="4"/>
        <v>0</v>
      </c>
      <c r="K18" s="268">
        <f t="shared" si="4"/>
        <v>14210</v>
      </c>
      <c r="L18" s="268">
        <f t="shared" si="4"/>
        <v>0</v>
      </c>
      <c r="M18" s="268">
        <f t="shared" si="4"/>
        <v>14210</v>
      </c>
      <c r="N18" s="268">
        <f t="shared" si="4"/>
        <v>0</v>
      </c>
      <c r="O18" s="268">
        <f t="shared" si="4"/>
        <v>14210</v>
      </c>
      <c r="P18" s="268">
        <f t="shared" si="4"/>
        <v>3595</v>
      </c>
      <c r="Q18" s="268">
        <f t="shared" si="4"/>
        <v>17805</v>
      </c>
      <c r="R18" s="268">
        <f t="shared" si="4"/>
        <v>0</v>
      </c>
      <c r="S18" s="268">
        <f t="shared" si="4"/>
        <v>17805</v>
      </c>
      <c r="T18" s="268">
        <f t="shared" si="4"/>
        <v>100</v>
      </c>
      <c r="U18" s="268">
        <f t="shared" si="4"/>
        <v>17905</v>
      </c>
      <c r="V18" s="268">
        <f t="shared" si="4"/>
        <v>2426</v>
      </c>
      <c r="W18" s="268">
        <f t="shared" si="4"/>
        <v>20331</v>
      </c>
      <c r="X18" s="268">
        <f t="shared" si="4"/>
        <v>0</v>
      </c>
      <c r="Y18" s="268">
        <f t="shared" si="4"/>
        <v>41</v>
      </c>
      <c r="Z18" s="268">
        <f t="shared" si="4"/>
        <v>20372</v>
      </c>
      <c r="AA18" s="268">
        <f t="shared" si="4"/>
        <v>0</v>
      </c>
      <c r="AB18" s="268">
        <f t="shared" si="4"/>
        <v>20372</v>
      </c>
      <c r="AC18" s="268">
        <f t="shared" si="4"/>
        <v>0</v>
      </c>
      <c r="AD18" s="268">
        <f t="shared" si="4"/>
        <v>20372</v>
      </c>
      <c r="AE18" s="268">
        <f t="shared" si="4"/>
        <v>0</v>
      </c>
      <c r="AF18" s="268">
        <f t="shared" si="4"/>
        <v>20372</v>
      </c>
      <c r="AG18" s="268">
        <f t="shared" si="4"/>
        <v>0</v>
      </c>
      <c r="AH18" s="268">
        <f t="shared" si="4"/>
        <v>20372</v>
      </c>
      <c r="AI18" s="268">
        <f t="shared" si="4"/>
        <v>0</v>
      </c>
      <c r="AJ18" s="268">
        <f>SUM(AJ19+AJ20+AJ21+AJ22+AJ23)</f>
        <v>20372</v>
      </c>
      <c r="AK18" s="268">
        <f>SUM(AK19+AK20+AK21+AK22+AK23)</f>
        <v>0</v>
      </c>
      <c r="AL18" s="268">
        <f>SUM(AL19+AL20+AL21+AL22+AL23)</f>
        <v>0</v>
      </c>
      <c r="AM18" s="268">
        <f>SUM(AM19+AM20+AM21+AM22+AM23)</f>
        <v>0</v>
      </c>
    </row>
    <row r="19" spans="2:40" ht="21.75" customHeight="1" x14ac:dyDescent="0.2">
      <c r="B19" s="177" t="s">
        <v>87</v>
      </c>
      <c r="C19" s="195">
        <f>SUM(C48+C56)</f>
        <v>7330</v>
      </c>
      <c r="D19" s="195">
        <f t="shared" ref="D19:AC19" si="5">SUM(D48+D56)</f>
        <v>7333</v>
      </c>
      <c r="E19" s="195">
        <f t="shared" si="5"/>
        <v>7115</v>
      </c>
      <c r="F19" s="195">
        <f t="shared" si="5"/>
        <v>9233</v>
      </c>
      <c r="G19" s="195">
        <f t="shared" si="5"/>
        <v>9246</v>
      </c>
      <c r="H19" s="195">
        <f t="shared" si="5"/>
        <v>0</v>
      </c>
      <c r="I19" s="195">
        <f t="shared" si="5"/>
        <v>7330</v>
      </c>
      <c r="J19" s="195">
        <f t="shared" si="5"/>
        <v>0</v>
      </c>
      <c r="K19" s="195">
        <f t="shared" si="5"/>
        <v>7330</v>
      </c>
      <c r="L19" s="195">
        <f t="shared" si="5"/>
        <v>0</v>
      </c>
      <c r="M19" s="195">
        <f t="shared" si="5"/>
        <v>7330</v>
      </c>
      <c r="N19" s="195">
        <f t="shared" si="5"/>
        <v>0</v>
      </c>
      <c r="O19" s="195">
        <f t="shared" si="5"/>
        <v>7330</v>
      </c>
      <c r="P19" s="195">
        <f t="shared" si="5"/>
        <v>0</v>
      </c>
      <c r="Q19" s="195">
        <f t="shared" si="5"/>
        <v>7330</v>
      </c>
      <c r="R19" s="195">
        <f t="shared" si="5"/>
        <v>0</v>
      </c>
      <c r="S19" s="195">
        <f t="shared" si="5"/>
        <v>7330</v>
      </c>
      <c r="T19" s="195">
        <f t="shared" si="5"/>
        <v>0</v>
      </c>
      <c r="U19" s="195">
        <f t="shared" si="5"/>
        <v>7330</v>
      </c>
      <c r="V19" s="195">
        <f t="shared" si="5"/>
        <v>0</v>
      </c>
      <c r="W19" s="195">
        <f t="shared" si="5"/>
        <v>7330</v>
      </c>
      <c r="X19" s="195">
        <f t="shared" si="5"/>
        <v>0</v>
      </c>
      <c r="Y19" s="195">
        <f t="shared" si="5"/>
        <v>3</v>
      </c>
      <c r="Z19" s="195">
        <f t="shared" si="5"/>
        <v>7333</v>
      </c>
      <c r="AA19" s="195">
        <f t="shared" si="5"/>
        <v>0</v>
      </c>
      <c r="AB19" s="195">
        <f t="shared" si="5"/>
        <v>7333</v>
      </c>
      <c r="AC19" s="195">
        <f t="shared" si="5"/>
        <v>0</v>
      </c>
      <c r="AD19" s="195">
        <f t="shared" ref="AD19:AM19" si="6">SUM(AD48+AD56)</f>
        <v>7333</v>
      </c>
      <c r="AE19" s="195">
        <f t="shared" si="6"/>
        <v>0</v>
      </c>
      <c r="AF19" s="195">
        <f t="shared" si="6"/>
        <v>7333</v>
      </c>
      <c r="AG19" s="195">
        <f t="shared" si="6"/>
        <v>0</v>
      </c>
      <c r="AH19" s="195">
        <f t="shared" si="6"/>
        <v>7333</v>
      </c>
      <c r="AI19" s="195">
        <f t="shared" si="6"/>
        <v>0</v>
      </c>
      <c r="AJ19" s="195">
        <f t="shared" si="6"/>
        <v>7333</v>
      </c>
      <c r="AK19" s="195">
        <f t="shared" si="6"/>
        <v>0</v>
      </c>
      <c r="AL19" s="195">
        <f t="shared" si="6"/>
        <v>0</v>
      </c>
      <c r="AM19" s="195">
        <f t="shared" si="6"/>
        <v>0</v>
      </c>
      <c r="AN19" s="262"/>
    </row>
    <row r="20" spans="2:40" ht="21.75" customHeight="1" x14ac:dyDescent="0.2">
      <c r="B20" s="177" t="s">
        <v>88</v>
      </c>
      <c r="C20" s="176">
        <f t="shared" ref="C20:AM20" si="7">SUM(C30+C49)</f>
        <v>200</v>
      </c>
      <c r="D20" s="176">
        <f t="shared" si="7"/>
        <v>200</v>
      </c>
      <c r="E20" s="176">
        <f t="shared" si="7"/>
        <v>175</v>
      </c>
      <c r="F20" s="176">
        <f t="shared" si="7"/>
        <v>220</v>
      </c>
      <c r="G20" s="176">
        <f t="shared" si="7"/>
        <v>220</v>
      </c>
      <c r="H20" s="176">
        <f t="shared" si="7"/>
        <v>0</v>
      </c>
      <c r="I20" s="176">
        <f t="shared" si="7"/>
        <v>200</v>
      </c>
      <c r="J20" s="176">
        <f t="shared" si="7"/>
        <v>0</v>
      </c>
      <c r="K20" s="176">
        <f t="shared" si="7"/>
        <v>200</v>
      </c>
      <c r="L20" s="176">
        <f t="shared" si="7"/>
        <v>0</v>
      </c>
      <c r="M20" s="176">
        <f t="shared" si="7"/>
        <v>200</v>
      </c>
      <c r="N20" s="176">
        <f t="shared" si="7"/>
        <v>0</v>
      </c>
      <c r="O20" s="176">
        <f t="shared" si="7"/>
        <v>200</v>
      </c>
      <c r="P20" s="176">
        <f t="shared" si="7"/>
        <v>0</v>
      </c>
      <c r="Q20" s="176">
        <f t="shared" si="7"/>
        <v>200</v>
      </c>
      <c r="R20" s="176">
        <f t="shared" si="7"/>
        <v>0</v>
      </c>
      <c r="S20" s="176">
        <f t="shared" si="7"/>
        <v>200</v>
      </c>
      <c r="T20" s="176">
        <f t="shared" si="7"/>
        <v>0</v>
      </c>
      <c r="U20" s="176">
        <f t="shared" si="7"/>
        <v>200</v>
      </c>
      <c r="V20" s="176">
        <f t="shared" si="7"/>
        <v>0</v>
      </c>
      <c r="W20" s="176">
        <f t="shared" si="7"/>
        <v>200</v>
      </c>
      <c r="X20" s="176">
        <f t="shared" si="7"/>
        <v>0</v>
      </c>
      <c r="Y20" s="176">
        <f t="shared" si="7"/>
        <v>0</v>
      </c>
      <c r="Z20" s="176">
        <f t="shared" si="7"/>
        <v>200</v>
      </c>
      <c r="AA20" s="176">
        <f t="shared" si="7"/>
        <v>0</v>
      </c>
      <c r="AB20" s="176">
        <f t="shared" si="7"/>
        <v>200</v>
      </c>
      <c r="AC20" s="176">
        <f t="shared" si="7"/>
        <v>0</v>
      </c>
      <c r="AD20" s="176">
        <f t="shared" si="7"/>
        <v>200</v>
      </c>
      <c r="AE20" s="176">
        <f t="shared" si="7"/>
        <v>0</v>
      </c>
      <c r="AF20" s="176">
        <f t="shared" si="7"/>
        <v>200</v>
      </c>
      <c r="AG20" s="176">
        <f t="shared" si="7"/>
        <v>0</v>
      </c>
      <c r="AH20" s="176">
        <f t="shared" si="7"/>
        <v>200</v>
      </c>
      <c r="AI20" s="176">
        <f t="shared" si="7"/>
        <v>0</v>
      </c>
      <c r="AJ20" s="176">
        <f t="shared" si="7"/>
        <v>200</v>
      </c>
      <c r="AK20" s="176">
        <f t="shared" si="7"/>
        <v>0</v>
      </c>
      <c r="AL20" s="176">
        <f t="shared" si="7"/>
        <v>0</v>
      </c>
      <c r="AM20" s="176">
        <f t="shared" si="7"/>
        <v>0</v>
      </c>
      <c r="AN20" s="269"/>
    </row>
    <row r="21" spans="2:40" ht="21.75" customHeight="1" x14ac:dyDescent="0.2">
      <c r="B21" s="177" t="s">
        <v>119</v>
      </c>
      <c r="C21" s="176">
        <f>SUM(C57)</f>
        <v>30</v>
      </c>
      <c r="D21" s="176">
        <f>SUM(D57)</f>
        <v>30</v>
      </c>
      <c r="E21" s="176">
        <f>SUM(E57)</f>
        <v>15</v>
      </c>
      <c r="F21" s="176">
        <f>SUM(F57)</f>
        <v>21</v>
      </c>
      <c r="G21" s="176">
        <f>SUM(G57)</f>
        <v>21</v>
      </c>
      <c r="H21" s="176">
        <f t="shared" ref="H21:AM21" si="8">SUM(H57)</f>
        <v>0</v>
      </c>
      <c r="I21" s="176">
        <f>SUM(I57)</f>
        <v>30</v>
      </c>
      <c r="J21" s="176">
        <f>SUM(J57)</f>
        <v>0</v>
      </c>
      <c r="K21" s="176">
        <f>SUM(K57)</f>
        <v>30</v>
      </c>
      <c r="L21" s="176">
        <f t="shared" si="8"/>
        <v>0</v>
      </c>
      <c r="M21" s="176">
        <f t="shared" si="8"/>
        <v>30</v>
      </c>
      <c r="N21" s="176">
        <f t="shared" si="8"/>
        <v>0</v>
      </c>
      <c r="O21" s="176">
        <f t="shared" si="8"/>
        <v>30</v>
      </c>
      <c r="P21" s="176">
        <f t="shared" si="8"/>
        <v>0</v>
      </c>
      <c r="Q21" s="176">
        <f t="shared" si="8"/>
        <v>30</v>
      </c>
      <c r="R21" s="176">
        <f t="shared" si="8"/>
        <v>0</v>
      </c>
      <c r="S21" s="176">
        <f t="shared" si="8"/>
        <v>30</v>
      </c>
      <c r="T21" s="176">
        <f t="shared" si="8"/>
        <v>0</v>
      </c>
      <c r="U21" s="176">
        <f t="shared" si="8"/>
        <v>30</v>
      </c>
      <c r="V21" s="176">
        <f t="shared" si="8"/>
        <v>0</v>
      </c>
      <c r="W21" s="176">
        <f t="shared" si="8"/>
        <v>30</v>
      </c>
      <c r="X21" s="176">
        <f t="shared" si="8"/>
        <v>0</v>
      </c>
      <c r="Y21" s="176">
        <f t="shared" si="8"/>
        <v>0</v>
      </c>
      <c r="Z21" s="176">
        <f t="shared" si="8"/>
        <v>30</v>
      </c>
      <c r="AA21" s="176">
        <f t="shared" si="8"/>
        <v>0</v>
      </c>
      <c r="AB21" s="176">
        <f t="shared" si="8"/>
        <v>30</v>
      </c>
      <c r="AC21" s="176">
        <f t="shared" si="8"/>
        <v>0</v>
      </c>
      <c r="AD21" s="176">
        <f t="shared" si="8"/>
        <v>30</v>
      </c>
      <c r="AE21" s="176">
        <f t="shared" si="8"/>
        <v>0</v>
      </c>
      <c r="AF21" s="176">
        <f t="shared" si="8"/>
        <v>30</v>
      </c>
      <c r="AG21" s="176">
        <f t="shared" si="8"/>
        <v>0</v>
      </c>
      <c r="AH21" s="176">
        <f t="shared" si="8"/>
        <v>30</v>
      </c>
      <c r="AI21" s="176">
        <f t="shared" si="8"/>
        <v>0</v>
      </c>
      <c r="AJ21" s="176">
        <f t="shared" si="8"/>
        <v>30</v>
      </c>
      <c r="AK21" s="176">
        <f t="shared" si="8"/>
        <v>0</v>
      </c>
      <c r="AL21" s="176">
        <f t="shared" si="8"/>
        <v>0</v>
      </c>
      <c r="AM21" s="176">
        <f t="shared" si="8"/>
        <v>0</v>
      </c>
      <c r="AN21" s="269"/>
    </row>
    <row r="22" spans="2:40" ht="20.25" customHeight="1" x14ac:dyDescent="0.2">
      <c r="B22" s="177" t="s">
        <v>90</v>
      </c>
      <c r="C22" s="176">
        <f>SUM(C33+C38+C43)</f>
        <v>6650</v>
      </c>
      <c r="D22" s="176">
        <f>SUM(D33+D38+D43)</f>
        <v>12809</v>
      </c>
      <c r="E22" s="176">
        <f>SUM(E33+E38+E43)</f>
        <v>12478</v>
      </c>
      <c r="F22" s="176">
        <f>SUM(F33+F38+F43)</f>
        <v>12206</v>
      </c>
      <c r="G22" s="176">
        <f>SUM(G33+G38+G43)</f>
        <v>10750</v>
      </c>
      <c r="H22" s="176">
        <f t="shared" ref="H22:AM22" si="9">SUM(H33+H38+H43)</f>
        <v>0</v>
      </c>
      <c r="I22" s="176">
        <f>SUM(I33+I38+I43)</f>
        <v>6650</v>
      </c>
      <c r="J22" s="176">
        <f t="shared" si="9"/>
        <v>0</v>
      </c>
      <c r="K22" s="176">
        <f t="shared" si="9"/>
        <v>6650</v>
      </c>
      <c r="L22" s="176">
        <f t="shared" si="9"/>
        <v>0</v>
      </c>
      <c r="M22" s="176">
        <f t="shared" si="9"/>
        <v>6650</v>
      </c>
      <c r="N22" s="176">
        <f t="shared" si="9"/>
        <v>0</v>
      </c>
      <c r="O22" s="176">
        <f t="shared" si="9"/>
        <v>6650</v>
      </c>
      <c r="P22" s="176">
        <f t="shared" si="9"/>
        <v>3595</v>
      </c>
      <c r="Q22" s="176">
        <f t="shared" si="9"/>
        <v>10245</v>
      </c>
      <c r="R22" s="176">
        <f t="shared" si="9"/>
        <v>0</v>
      </c>
      <c r="S22" s="176">
        <f t="shared" si="9"/>
        <v>10245</v>
      </c>
      <c r="T22" s="176">
        <f t="shared" si="9"/>
        <v>100</v>
      </c>
      <c r="U22" s="176">
        <f t="shared" si="9"/>
        <v>10345</v>
      </c>
      <c r="V22" s="176">
        <f t="shared" si="9"/>
        <v>2426</v>
      </c>
      <c r="W22" s="176">
        <f t="shared" si="9"/>
        <v>12771</v>
      </c>
      <c r="X22" s="176">
        <f t="shared" si="9"/>
        <v>0</v>
      </c>
      <c r="Y22" s="176">
        <f t="shared" si="9"/>
        <v>38</v>
      </c>
      <c r="Z22" s="176">
        <f t="shared" si="9"/>
        <v>12809</v>
      </c>
      <c r="AA22" s="176">
        <f t="shared" si="9"/>
        <v>0</v>
      </c>
      <c r="AB22" s="176">
        <f t="shared" si="9"/>
        <v>12809</v>
      </c>
      <c r="AC22" s="176">
        <f t="shared" si="9"/>
        <v>0</v>
      </c>
      <c r="AD22" s="176">
        <f t="shared" si="9"/>
        <v>12809</v>
      </c>
      <c r="AE22" s="176">
        <f t="shared" si="9"/>
        <v>0</v>
      </c>
      <c r="AF22" s="176">
        <f t="shared" si="9"/>
        <v>12809</v>
      </c>
      <c r="AG22" s="176">
        <f t="shared" si="9"/>
        <v>0</v>
      </c>
      <c r="AH22" s="176">
        <f t="shared" si="9"/>
        <v>12809</v>
      </c>
      <c r="AI22" s="176">
        <f t="shared" si="9"/>
        <v>0</v>
      </c>
      <c r="AJ22" s="176">
        <f t="shared" si="9"/>
        <v>12809</v>
      </c>
      <c r="AK22" s="176">
        <f t="shared" si="9"/>
        <v>0</v>
      </c>
      <c r="AL22" s="176">
        <f t="shared" si="9"/>
        <v>0</v>
      </c>
      <c r="AM22" s="176">
        <f t="shared" si="9"/>
        <v>0</v>
      </c>
      <c r="AN22" s="269"/>
    </row>
    <row r="23" spans="2:40" ht="27" customHeight="1" x14ac:dyDescent="0.2">
      <c r="B23" s="178" t="s">
        <v>214</v>
      </c>
      <c r="C23" s="176">
        <f>SUM(C50+C58)</f>
        <v>0</v>
      </c>
      <c r="D23" s="176">
        <f t="shared" ref="D23:AM23" si="10">SUM(D50+D58)</f>
        <v>0</v>
      </c>
      <c r="E23" s="176">
        <f t="shared" si="10"/>
        <v>-6</v>
      </c>
      <c r="F23" s="176">
        <f t="shared" si="10"/>
        <v>0</v>
      </c>
      <c r="G23" s="176">
        <f t="shared" si="10"/>
        <v>0</v>
      </c>
      <c r="H23" s="176">
        <f t="shared" si="10"/>
        <v>0</v>
      </c>
      <c r="I23" s="176">
        <f t="shared" si="10"/>
        <v>0</v>
      </c>
      <c r="J23" s="176">
        <f t="shared" si="10"/>
        <v>0</v>
      </c>
      <c r="K23" s="176">
        <f t="shared" si="10"/>
        <v>0</v>
      </c>
      <c r="L23" s="176">
        <f t="shared" si="10"/>
        <v>0</v>
      </c>
      <c r="M23" s="176">
        <f t="shared" si="10"/>
        <v>0</v>
      </c>
      <c r="N23" s="176">
        <f t="shared" si="10"/>
        <v>0</v>
      </c>
      <c r="O23" s="176">
        <f t="shared" si="10"/>
        <v>0</v>
      </c>
      <c r="P23" s="176">
        <f t="shared" si="10"/>
        <v>0</v>
      </c>
      <c r="Q23" s="176">
        <f t="shared" si="10"/>
        <v>0</v>
      </c>
      <c r="R23" s="176">
        <f t="shared" si="10"/>
        <v>0</v>
      </c>
      <c r="S23" s="176">
        <f t="shared" si="10"/>
        <v>0</v>
      </c>
      <c r="T23" s="176">
        <f t="shared" si="10"/>
        <v>0</v>
      </c>
      <c r="U23" s="176">
        <f t="shared" si="10"/>
        <v>0</v>
      </c>
      <c r="V23" s="176">
        <f t="shared" si="10"/>
        <v>0</v>
      </c>
      <c r="W23" s="176">
        <f t="shared" si="10"/>
        <v>0</v>
      </c>
      <c r="X23" s="176">
        <f t="shared" si="10"/>
        <v>0</v>
      </c>
      <c r="Y23" s="176">
        <f t="shared" si="10"/>
        <v>0</v>
      </c>
      <c r="Z23" s="176">
        <f t="shared" si="10"/>
        <v>0</v>
      </c>
      <c r="AA23" s="176">
        <f t="shared" si="10"/>
        <v>0</v>
      </c>
      <c r="AB23" s="176">
        <f t="shared" si="10"/>
        <v>0</v>
      </c>
      <c r="AC23" s="176">
        <f t="shared" si="10"/>
        <v>0</v>
      </c>
      <c r="AD23" s="176">
        <f t="shared" si="10"/>
        <v>0</v>
      </c>
      <c r="AE23" s="176">
        <f t="shared" si="10"/>
        <v>0</v>
      </c>
      <c r="AF23" s="176">
        <f t="shared" si="10"/>
        <v>0</v>
      </c>
      <c r="AG23" s="176">
        <f t="shared" si="10"/>
        <v>0</v>
      </c>
      <c r="AH23" s="176">
        <f t="shared" si="10"/>
        <v>0</v>
      </c>
      <c r="AI23" s="176">
        <f t="shared" si="10"/>
        <v>0</v>
      </c>
      <c r="AJ23" s="176">
        <f t="shared" si="10"/>
        <v>0</v>
      </c>
      <c r="AK23" s="176">
        <f t="shared" si="10"/>
        <v>0</v>
      </c>
      <c r="AL23" s="176">
        <f t="shared" si="10"/>
        <v>0</v>
      </c>
      <c r="AM23" s="176">
        <f t="shared" si="10"/>
        <v>0</v>
      </c>
      <c r="AN23" s="270"/>
    </row>
    <row r="24" spans="2:40" ht="28.5" customHeight="1" x14ac:dyDescent="0.35">
      <c r="B24" s="174" t="s">
        <v>105</v>
      </c>
      <c r="C24" s="260">
        <f>SUM(C25+C26+C27)</f>
        <v>2868</v>
      </c>
      <c r="D24" s="260">
        <f t="shared" ref="D24:W24" si="11">SUM(D25+D26+D27)</f>
        <v>4893</v>
      </c>
      <c r="E24" s="260">
        <f>SUM(E25+E26+E27)</f>
        <v>4727</v>
      </c>
      <c r="F24" s="260">
        <f t="shared" si="11"/>
        <v>31296</v>
      </c>
      <c r="G24" s="260">
        <f>SUM(G25+G26+G27)</f>
        <v>20100</v>
      </c>
      <c r="H24" s="260">
        <f t="shared" si="11"/>
        <v>0</v>
      </c>
      <c r="I24" s="260">
        <f>SUM(I25+I26+I27)</f>
        <v>2868</v>
      </c>
      <c r="J24" s="260">
        <f t="shared" si="11"/>
        <v>1293</v>
      </c>
      <c r="K24" s="260">
        <f t="shared" si="11"/>
        <v>4161</v>
      </c>
      <c r="L24" s="260">
        <f t="shared" si="11"/>
        <v>224</v>
      </c>
      <c r="M24" s="260">
        <f t="shared" si="11"/>
        <v>4385</v>
      </c>
      <c r="N24" s="260">
        <f t="shared" si="11"/>
        <v>0</v>
      </c>
      <c r="O24" s="260">
        <f t="shared" si="11"/>
        <v>4385</v>
      </c>
      <c r="P24" s="260">
        <f t="shared" si="11"/>
        <v>724</v>
      </c>
      <c r="Q24" s="260">
        <f t="shared" si="11"/>
        <v>5109</v>
      </c>
      <c r="R24" s="260">
        <f>SUM(R25+R26+R27)</f>
        <v>0</v>
      </c>
      <c r="S24" s="260">
        <f t="shared" si="11"/>
        <v>5109</v>
      </c>
      <c r="T24" s="260">
        <f>SUM(T25+T26+T27)</f>
        <v>283</v>
      </c>
      <c r="U24" s="260">
        <f t="shared" si="11"/>
        <v>5392</v>
      </c>
      <c r="V24" s="260">
        <f>SUM(V25+V26+V27)</f>
        <v>35</v>
      </c>
      <c r="W24" s="260">
        <f t="shared" si="11"/>
        <v>5427</v>
      </c>
      <c r="X24" s="260">
        <f t="shared" ref="X24:AF24" si="12">SUM(X25+X26+X27)</f>
        <v>0</v>
      </c>
      <c r="Y24" s="260">
        <f t="shared" si="12"/>
        <v>0</v>
      </c>
      <c r="Z24" s="260">
        <f t="shared" si="12"/>
        <v>5427</v>
      </c>
      <c r="AA24" s="260">
        <f t="shared" si="12"/>
        <v>0</v>
      </c>
      <c r="AB24" s="260">
        <f t="shared" si="12"/>
        <v>5427</v>
      </c>
      <c r="AC24" s="260">
        <f>SUM(AC25+AC26+AC27)</f>
        <v>-534</v>
      </c>
      <c r="AD24" s="260">
        <f t="shared" si="12"/>
        <v>4893</v>
      </c>
      <c r="AE24" s="260">
        <f>SUM(AE25+AE26+AE27)</f>
        <v>0</v>
      </c>
      <c r="AF24" s="260">
        <f t="shared" si="12"/>
        <v>4893</v>
      </c>
      <c r="AG24" s="260">
        <f t="shared" ref="AG24:AM24" si="13">SUM(AG25+AG26+AG27)</f>
        <v>0</v>
      </c>
      <c r="AH24" s="260">
        <f t="shared" si="13"/>
        <v>4893</v>
      </c>
      <c r="AI24" s="260">
        <f t="shared" si="13"/>
        <v>0</v>
      </c>
      <c r="AJ24" s="260">
        <f t="shared" si="13"/>
        <v>4893</v>
      </c>
      <c r="AK24" s="260">
        <f t="shared" si="13"/>
        <v>0</v>
      </c>
      <c r="AL24" s="260">
        <f t="shared" si="13"/>
        <v>0</v>
      </c>
      <c r="AM24" s="260">
        <f t="shared" si="13"/>
        <v>0</v>
      </c>
      <c r="AN24" s="270"/>
    </row>
    <row r="25" spans="2:40" ht="22.5" customHeight="1" x14ac:dyDescent="0.2">
      <c r="B25" s="177" t="s">
        <v>102</v>
      </c>
      <c r="C25" s="186">
        <f>SUM(C35+C40+C45)</f>
        <v>2300</v>
      </c>
      <c r="D25" s="186">
        <f>SUM(D35+D40+D45)</f>
        <v>4824</v>
      </c>
      <c r="E25" s="186">
        <f>SUM(E35+E40+E45)</f>
        <v>4659</v>
      </c>
      <c r="F25" s="186">
        <f>SUM(F35+F40+F45)</f>
        <v>6134</v>
      </c>
      <c r="G25" s="186">
        <f>SUM(G35+G40+G45)</f>
        <v>2100</v>
      </c>
      <c r="H25" s="186">
        <f t="shared" ref="H25:AM25" si="14">SUM(H35+H40+H45)</f>
        <v>0</v>
      </c>
      <c r="I25" s="186">
        <f>SUM(I35+I40+I45)</f>
        <v>2300</v>
      </c>
      <c r="J25" s="186">
        <f t="shared" si="14"/>
        <v>1293</v>
      </c>
      <c r="K25" s="186">
        <f t="shared" si="14"/>
        <v>3593</v>
      </c>
      <c r="L25" s="186">
        <f t="shared" si="14"/>
        <v>224</v>
      </c>
      <c r="M25" s="186">
        <f t="shared" si="14"/>
        <v>3817</v>
      </c>
      <c r="N25" s="186">
        <f t="shared" si="14"/>
        <v>0</v>
      </c>
      <c r="O25" s="186">
        <f t="shared" si="14"/>
        <v>3817</v>
      </c>
      <c r="P25" s="186">
        <f t="shared" si="14"/>
        <v>659</v>
      </c>
      <c r="Q25" s="186">
        <f t="shared" si="14"/>
        <v>4476</v>
      </c>
      <c r="R25" s="186">
        <f t="shared" si="14"/>
        <v>0</v>
      </c>
      <c r="S25" s="186">
        <f t="shared" si="14"/>
        <v>4476</v>
      </c>
      <c r="T25" s="186">
        <f t="shared" si="14"/>
        <v>348</v>
      </c>
      <c r="U25" s="186">
        <f t="shared" si="14"/>
        <v>4824</v>
      </c>
      <c r="V25" s="186">
        <f t="shared" si="14"/>
        <v>0</v>
      </c>
      <c r="W25" s="186">
        <f t="shared" si="14"/>
        <v>4824</v>
      </c>
      <c r="X25" s="186">
        <f t="shared" si="14"/>
        <v>0</v>
      </c>
      <c r="Y25" s="186">
        <f t="shared" si="14"/>
        <v>0</v>
      </c>
      <c r="Z25" s="186">
        <f t="shared" si="14"/>
        <v>4824</v>
      </c>
      <c r="AA25" s="186">
        <f t="shared" si="14"/>
        <v>0</v>
      </c>
      <c r="AB25" s="186">
        <f t="shared" si="14"/>
        <v>4824</v>
      </c>
      <c r="AC25" s="186">
        <f t="shared" si="14"/>
        <v>0</v>
      </c>
      <c r="AD25" s="186">
        <f t="shared" si="14"/>
        <v>4824</v>
      </c>
      <c r="AE25" s="186">
        <f t="shared" si="14"/>
        <v>0</v>
      </c>
      <c r="AF25" s="186">
        <f t="shared" si="14"/>
        <v>4824</v>
      </c>
      <c r="AG25" s="186">
        <f t="shared" si="14"/>
        <v>0</v>
      </c>
      <c r="AH25" s="186">
        <f t="shared" si="14"/>
        <v>4824</v>
      </c>
      <c r="AI25" s="186">
        <f t="shared" si="14"/>
        <v>0</v>
      </c>
      <c r="AJ25" s="186">
        <f t="shared" si="14"/>
        <v>4824</v>
      </c>
      <c r="AK25" s="186">
        <f t="shared" si="14"/>
        <v>0</v>
      </c>
      <c r="AL25" s="186">
        <f t="shared" si="14"/>
        <v>0</v>
      </c>
      <c r="AM25" s="186">
        <f t="shared" si="14"/>
        <v>0</v>
      </c>
      <c r="AN25" s="271"/>
    </row>
    <row r="26" spans="2:40" ht="25.5" customHeight="1" x14ac:dyDescent="0.2">
      <c r="B26" s="183" t="s">
        <v>162</v>
      </c>
      <c r="C26" s="186">
        <f>SUM(C60)</f>
        <v>0</v>
      </c>
      <c r="D26" s="186">
        <f>SUM(D60)</f>
        <v>0</v>
      </c>
      <c r="E26" s="186">
        <f>SUM(E60)</f>
        <v>0</v>
      </c>
      <c r="F26" s="186">
        <f>SUM(F60)</f>
        <v>0</v>
      </c>
      <c r="G26" s="186">
        <f>SUM(G60)</f>
        <v>0</v>
      </c>
      <c r="H26" s="186">
        <f t="shared" ref="H26:AM26" si="15">SUM(H60)</f>
        <v>0</v>
      </c>
      <c r="I26" s="186">
        <f>SUM(I60)</f>
        <v>0</v>
      </c>
      <c r="J26" s="186">
        <f t="shared" si="15"/>
        <v>0</v>
      </c>
      <c r="K26" s="186">
        <f t="shared" si="15"/>
        <v>0</v>
      </c>
      <c r="L26" s="186">
        <f t="shared" si="15"/>
        <v>0</v>
      </c>
      <c r="M26" s="186">
        <f t="shared" si="15"/>
        <v>0</v>
      </c>
      <c r="N26" s="186">
        <f t="shared" si="15"/>
        <v>0</v>
      </c>
      <c r="O26" s="186">
        <f t="shared" si="15"/>
        <v>0</v>
      </c>
      <c r="P26" s="186">
        <f t="shared" si="15"/>
        <v>0</v>
      </c>
      <c r="Q26" s="186">
        <f t="shared" si="15"/>
        <v>0</v>
      </c>
      <c r="R26" s="186">
        <f t="shared" si="15"/>
        <v>0</v>
      </c>
      <c r="S26" s="186">
        <f t="shared" si="15"/>
        <v>0</v>
      </c>
      <c r="T26" s="186">
        <f t="shared" si="15"/>
        <v>0</v>
      </c>
      <c r="U26" s="186">
        <f t="shared" si="15"/>
        <v>0</v>
      </c>
      <c r="V26" s="186">
        <f t="shared" si="15"/>
        <v>0</v>
      </c>
      <c r="W26" s="186">
        <f t="shared" si="15"/>
        <v>0</v>
      </c>
      <c r="X26" s="186">
        <f t="shared" si="15"/>
        <v>0</v>
      </c>
      <c r="Y26" s="186">
        <f t="shared" si="15"/>
        <v>0</v>
      </c>
      <c r="Z26" s="186">
        <f t="shared" si="15"/>
        <v>0</v>
      </c>
      <c r="AA26" s="186">
        <f t="shared" si="15"/>
        <v>0</v>
      </c>
      <c r="AB26" s="186">
        <f t="shared" si="15"/>
        <v>0</v>
      </c>
      <c r="AC26" s="186">
        <f t="shared" si="15"/>
        <v>0</v>
      </c>
      <c r="AD26" s="186">
        <f t="shared" si="15"/>
        <v>0</v>
      </c>
      <c r="AE26" s="186">
        <f t="shared" si="15"/>
        <v>0</v>
      </c>
      <c r="AF26" s="186">
        <f t="shared" si="15"/>
        <v>0</v>
      </c>
      <c r="AG26" s="186">
        <f t="shared" si="15"/>
        <v>0</v>
      </c>
      <c r="AH26" s="186">
        <f t="shared" si="15"/>
        <v>0</v>
      </c>
      <c r="AI26" s="186">
        <f t="shared" si="15"/>
        <v>0</v>
      </c>
      <c r="AJ26" s="186">
        <f t="shared" si="15"/>
        <v>0</v>
      </c>
      <c r="AK26" s="186">
        <f t="shared" si="15"/>
        <v>0</v>
      </c>
      <c r="AL26" s="186">
        <f t="shared" si="15"/>
        <v>0</v>
      </c>
      <c r="AM26" s="186">
        <f t="shared" si="15"/>
        <v>0</v>
      </c>
      <c r="AN26" s="271"/>
    </row>
    <row r="27" spans="2:40" ht="27" customHeight="1" x14ac:dyDescent="0.35">
      <c r="B27" s="177" t="s">
        <v>101</v>
      </c>
      <c r="C27" s="272">
        <f>SUM(C52+C61)</f>
        <v>568</v>
      </c>
      <c r="D27" s="272">
        <f>SUM(D52+D61)</f>
        <v>69</v>
      </c>
      <c r="E27" s="272">
        <f>SUM(E52+E61)</f>
        <v>68</v>
      </c>
      <c r="F27" s="272">
        <f>SUM(F52+F61)</f>
        <v>25162</v>
      </c>
      <c r="G27" s="272">
        <f>SUM(G52+G61)</f>
        <v>18000</v>
      </c>
      <c r="H27" s="272">
        <f t="shared" ref="H27:AM27" si="16">SUM(H52+H61)</f>
        <v>0</v>
      </c>
      <c r="I27" s="272">
        <f>SUM(I52+I61)</f>
        <v>568</v>
      </c>
      <c r="J27" s="272">
        <f t="shared" si="16"/>
        <v>0</v>
      </c>
      <c r="K27" s="272">
        <f t="shared" si="16"/>
        <v>568</v>
      </c>
      <c r="L27" s="272">
        <f t="shared" si="16"/>
        <v>0</v>
      </c>
      <c r="M27" s="272">
        <f t="shared" si="16"/>
        <v>568</v>
      </c>
      <c r="N27" s="272">
        <f t="shared" si="16"/>
        <v>0</v>
      </c>
      <c r="O27" s="272">
        <f t="shared" si="16"/>
        <v>568</v>
      </c>
      <c r="P27" s="272">
        <f t="shared" si="16"/>
        <v>65</v>
      </c>
      <c r="Q27" s="272">
        <f t="shared" si="16"/>
        <v>633</v>
      </c>
      <c r="R27" s="272">
        <f t="shared" si="16"/>
        <v>0</v>
      </c>
      <c r="S27" s="272">
        <f t="shared" si="16"/>
        <v>633</v>
      </c>
      <c r="T27" s="272">
        <f t="shared" si="16"/>
        <v>-65</v>
      </c>
      <c r="U27" s="272">
        <f t="shared" si="16"/>
        <v>568</v>
      </c>
      <c r="V27" s="272">
        <f t="shared" si="16"/>
        <v>35</v>
      </c>
      <c r="W27" s="272">
        <f t="shared" si="16"/>
        <v>603</v>
      </c>
      <c r="X27" s="272">
        <f t="shared" si="16"/>
        <v>0</v>
      </c>
      <c r="Y27" s="272">
        <f t="shared" si="16"/>
        <v>0</v>
      </c>
      <c r="Z27" s="272">
        <f t="shared" si="16"/>
        <v>603</v>
      </c>
      <c r="AA27" s="272">
        <f t="shared" si="16"/>
        <v>0</v>
      </c>
      <c r="AB27" s="272">
        <f t="shared" si="16"/>
        <v>603</v>
      </c>
      <c r="AC27" s="272">
        <f t="shared" si="16"/>
        <v>-534</v>
      </c>
      <c r="AD27" s="272">
        <f t="shared" si="16"/>
        <v>69</v>
      </c>
      <c r="AE27" s="272">
        <f t="shared" si="16"/>
        <v>0</v>
      </c>
      <c r="AF27" s="272">
        <f t="shared" si="16"/>
        <v>69</v>
      </c>
      <c r="AG27" s="272">
        <f t="shared" si="16"/>
        <v>0</v>
      </c>
      <c r="AH27" s="272">
        <f t="shared" si="16"/>
        <v>69</v>
      </c>
      <c r="AI27" s="272">
        <f t="shared" si="16"/>
        <v>0</v>
      </c>
      <c r="AJ27" s="272">
        <f t="shared" si="16"/>
        <v>69</v>
      </c>
      <c r="AK27" s="272">
        <f t="shared" si="16"/>
        <v>0</v>
      </c>
      <c r="AL27" s="272">
        <f t="shared" si="16"/>
        <v>0</v>
      </c>
      <c r="AM27" s="272">
        <f t="shared" si="16"/>
        <v>0</v>
      </c>
      <c r="AN27" s="273"/>
    </row>
    <row r="28" spans="2:40" ht="24.75" hidden="1" customHeight="1" x14ac:dyDescent="0.2">
      <c r="B28" s="247" t="s">
        <v>215</v>
      </c>
      <c r="C28" s="203">
        <f t="shared" ref="C28:AM28" si="17">C29</f>
        <v>0</v>
      </c>
      <c r="D28" s="203">
        <f t="shared" si="17"/>
        <v>0</v>
      </c>
      <c r="E28" s="203">
        <f t="shared" si="17"/>
        <v>0</v>
      </c>
      <c r="F28" s="203">
        <f t="shared" si="17"/>
        <v>0</v>
      </c>
      <c r="G28" s="203">
        <f t="shared" si="17"/>
        <v>0</v>
      </c>
      <c r="H28" s="203">
        <f t="shared" si="17"/>
        <v>0</v>
      </c>
      <c r="I28" s="203">
        <f t="shared" si="17"/>
        <v>0</v>
      </c>
      <c r="J28" s="203">
        <f t="shared" si="17"/>
        <v>0</v>
      </c>
      <c r="K28" s="203">
        <f t="shared" si="17"/>
        <v>0</v>
      </c>
      <c r="L28" s="203">
        <f t="shared" si="17"/>
        <v>0</v>
      </c>
      <c r="M28" s="203">
        <f t="shared" si="17"/>
        <v>0</v>
      </c>
      <c r="N28" s="203">
        <f t="shared" si="17"/>
        <v>0</v>
      </c>
      <c r="O28" s="203">
        <f t="shared" si="17"/>
        <v>0</v>
      </c>
      <c r="P28" s="203">
        <f t="shared" si="17"/>
        <v>0</v>
      </c>
      <c r="Q28" s="203">
        <f t="shared" si="17"/>
        <v>0</v>
      </c>
      <c r="R28" s="203">
        <f t="shared" si="17"/>
        <v>0</v>
      </c>
      <c r="S28" s="203">
        <f t="shared" si="17"/>
        <v>0</v>
      </c>
      <c r="T28" s="203">
        <f t="shared" si="17"/>
        <v>0</v>
      </c>
      <c r="U28" s="203">
        <f t="shared" si="17"/>
        <v>0</v>
      </c>
      <c r="V28" s="203">
        <f t="shared" si="17"/>
        <v>0</v>
      </c>
      <c r="W28" s="203">
        <f t="shared" si="17"/>
        <v>0</v>
      </c>
      <c r="X28" s="203">
        <f t="shared" si="17"/>
        <v>0</v>
      </c>
      <c r="Y28" s="203">
        <f t="shared" si="17"/>
        <v>0</v>
      </c>
      <c r="Z28" s="203">
        <f t="shared" si="17"/>
        <v>0</v>
      </c>
      <c r="AA28" s="203">
        <f t="shared" si="17"/>
        <v>0</v>
      </c>
      <c r="AB28" s="203">
        <f t="shared" si="17"/>
        <v>0</v>
      </c>
      <c r="AC28" s="203">
        <f t="shared" si="17"/>
        <v>0</v>
      </c>
      <c r="AD28" s="203">
        <f t="shared" si="17"/>
        <v>0</v>
      </c>
      <c r="AE28" s="203">
        <f t="shared" si="17"/>
        <v>0</v>
      </c>
      <c r="AF28" s="203">
        <f t="shared" si="17"/>
        <v>0</v>
      </c>
      <c r="AG28" s="203">
        <f t="shared" si="17"/>
        <v>0</v>
      </c>
      <c r="AH28" s="203">
        <f t="shared" si="17"/>
        <v>0</v>
      </c>
      <c r="AI28" s="203">
        <f t="shared" si="17"/>
        <v>0</v>
      </c>
      <c r="AJ28" s="203">
        <f t="shared" si="17"/>
        <v>0</v>
      </c>
      <c r="AK28" s="203">
        <f t="shared" si="17"/>
        <v>0</v>
      </c>
      <c r="AL28" s="203">
        <f t="shared" si="17"/>
        <v>0</v>
      </c>
      <c r="AM28" s="203">
        <f t="shared" si="17"/>
        <v>0</v>
      </c>
    </row>
    <row r="29" spans="2:40" ht="24.75" hidden="1" customHeight="1" x14ac:dyDescent="0.2">
      <c r="B29" s="249" t="s">
        <v>193</v>
      </c>
      <c r="C29" s="205">
        <f t="shared" ref="C29:AM29" si="18">SUM(C30)</f>
        <v>0</v>
      </c>
      <c r="D29" s="205">
        <f t="shared" si="18"/>
        <v>0</v>
      </c>
      <c r="E29" s="205">
        <f t="shared" si="18"/>
        <v>0</v>
      </c>
      <c r="F29" s="205">
        <f t="shared" si="18"/>
        <v>0</v>
      </c>
      <c r="G29" s="205">
        <f t="shared" si="18"/>
        <v>0</v>
      </c>
      <c r="H29" s="205">
        <f t="shared" si="18"/>
        <v>0</v>
      </c>
      <c r="I29" s="205">
        <f t="shared" si="18"/>
        <v>0</v>
      </c>
      <c r="J29" s="205">
        <f t="shared" si="18"/>
        <v>0</v>
      </c>
      <c r="K29" s="205">
        <f t="shared" si="18"/>
        <v>0</v>
      </c>
      <c r="L29" s="205">
        <f t="shared" si="18"/>
        <v>0</v>
      </c>
      <c r="M29" s="205">
        <f t="shared" si="18"/>
        <v>0</v>
      </c>
      <c r="N29" s="205">
        <f t="shared" si="18"/>
        <v>0</v>
      </c>
      <c r="O29" s="205">
        <f t="shared" si="18"/>
        <v>0</v>
      </c>
      <c r="P29" s="205">
        <f t="shared" si="18"/>
        <v>0</v>
      </c>
      <c r="Q29" s="205">
        <f t="shared" si="18"/>
        <v>0</v>
      </c>
      <c r="R29" s="205">
        <f t="shared" si="18"/>
        <v>0</v>
      </c>
      <c r="S29" s="205">
        <f t="shared" si="18"/>
        <v>0</v>
      </c>
      <c r="T29" s="205">
        <f t="shared" si="18"/>
        <v>0</v>
      </c>
      <c r="U29" s="205">
        <f t="shared" si="18"/>
        <v>0</v>
      </c>
      <c r="V29" s="205">
        <f t="shared" si="18"/>
        <v>0</v>
      </c>
      <c r="W29" s="205">
        <f t="shared" si="18"/>
        <v>0</v>
      </c>
      <c r="X29" s="205">
        <f t="shared" si="18"/>
        <v>0</v>
      </c>
      <c r="Y29" s="205">
        <f t="shared" si="18"/>
        <v>0</v>
      </c>
      <c r="Z29" s="205">
        <f t="shared" si="18"/>
        <v>0</v>
      </c>
      <c r="AA29" s="205">
        <f t="shared" si="18"/>
        <v>0</v>
      </c>
      <c r="AB29" s="205">
        <f t="shared" si="18"/>
        <v>0</v>
      </c>
      <c r="AC29" s="205">
        <f t="shared" si="18"/>
        <v>0</v>
      </c>
      <c r="AD29" s="205">
        <f t="shared" si="18"/>
        <v>0</v>
      </c>
      <c r="AE29" s="205">
        <f t="shared" si="18"/>
        <v>0</v>
      </c>
      <c r="AF29" s="205">
        <f t="shared" si="18"/>
        <v>0</v>
      </c>
      <c r="AG29" s="205">
        <f t="shared" si="18"/>
        <v>0</v>
      </c>
      <c r="AH29" s="205">
        <f t="shared" si="18"/>
        <v>0</v>
      </c>
      <c r="AI29" s="205">
        <f t="shared" si="18"/>
        <v>0</v>
      </c>
      <c r="AJ29" s="205">
        <f t="shared" si="18"/>
        <v>0</v>
      </c>
      <c r="AK29" s="205">
        <f t="shared" si="18"/>
        <v>0</v>
      </c>
      <c r="AL29" s="205">
        <f t="shared" si="18"/>
        <v>0</v>
      </c>
      <c r="AM29" s="205">
        <f t="shared" si="18"/>
        <v>0</v>
      </c>
    </row>
    <row r="30" spans="2:40" ht="20.25" hidden="1" customHeight="1" x14ac:dyDescent="0.2">
      <c r="B30" s="177" t="s">
        <v>88</v>
      </c>
      <c r="C30" s="195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0</v>
      </c>
      <c r="I30" s="195">
        <v>0</v>
      </c>
      <c r="J30" s="195">
        <v>0</v>
      </c>
      <c r="K30" s="195">
        <f>SUM(I30+J30)</f>
        <v>0</v>
      </c>
      <c r="L30" s="195">
        <v>0</v>
      </c>
      <c r="M30" s="195">
        <f>SUM(K30+L30)</f>
        <v>0</v>
      </c>
      <c r="N30" s="195">
        <v>0</v>
      </c>
      <c r="O30" s="195">
        <f>SUM(M30+N30)</f>
        <v>0</v>
      </c>
      <c r="P30" s="195">
        <v>0</v>
      </c>
      <c r="Q30" s="195">
        <f>SUM(O30+P30)</f>
        <v>0</v>
      </c>
      <c r="R30" s="195">
        <v>0</v>
      </c>
      <c r="S30" s="195">
        <f>SUM(Q30+R30)</f>
        <v>0</v>
      </c>
      <c r="T30" s="195">
        <v>0</v>
      </c>
      <c r="U30" s="195">
        <f>SUM(S30+T30)</f>
        <v>0</v>
      </c>
      <c r="V30" s="195">
        <v>0</v>
      </c>
      <c r="W30" s="195">
        <f t="shared" ref="W30:W60" si="19">SUM(U30+V30)</f>
        <v>0</v>
      </c>
      <c r="X30" s="195">
        <v>0</v>
      </c>
      <c r="Y30" s="195">
        <v>0</v>
      </c>
      <c r="Z30" s="195">
        <f>SUM(W30+X30+Y30)</f>
        <v>0</v>
      </c>
      <c r="AA30" s="195">
        <v>0</v>
      </c>
      <c r="AB30" s="195">
        <f>SUM(Z30+AA30)</f>
        <v>0</v>
      </c>
      <c r="AC30" s="195">
        <v>0</v>
      </c>
      <c r="AD30" s="195">
        <f>SUM(AB30+AC30)</f>
        <v>0</v>
      </c>
      <c r="AE30" s="195">
        <v>0</v>
      </c>
      <c r="AF30" s="195">
        <f>SUM(AD30+AE30)</f>
        <v>0</v>
      </c>
      <c r="AG30" s="195">
        <v>0</v>
      </c>
      <c r="AH30" s="195">
        <f>SUM(AF30+AG30)</f>
        <v>0</v>
      </c>
      <c r="AI30" s="195">
        <v>0</v>
      </c>
      <c r="AJ30" s="195">
        <f>SUM(AH30+AI30)</f>
        <v>0</v>
      </c>
      <c r="AK30" s="195">
        <v>0</v>
      </c>
      <c r="AL30" s="195">
        <v>0</v>
      </c>
      <c r="AM30" s="195">
        <v>0</v>
      </c>
    </row>
    <row r="31" spans="2:40" s="164" customFormat="1" ht="26.25" x14ac:dyDescent="0.2">
      <c r="B31" s="274" t="s">
        <v>216</v>
      </c>
      <c r="C31" s="203">
        <f>SUM(C32+C34)</f>
        <v>4200</v>
      </c>
      <c r="D31" s="203">
        <f>SUM(D32+D34)</f>
        <v>8128</v>
      </c>
      <c r="E31" s="203">
        <f>SUM(E32+E34)</f>
        <v>8105</v>
      </c>
      <c r="F31" s="203">
        <f t="shared" ref="F31:W31" si="20">SUM(F32+F34)</f>
        <v>9063</v>
      </c>
      <c r="G31" s="203">
        <f>SUM(G32+G34)</f>
        <v>6200</v>
      </c>
      <c r="H31" s="203">
        <f t="shared" si="20"/>
        <v>0</v>
      </c>
      <c r="I31" s="203">
        <f>SUM(I32+I34)</f>
        <v>4200</v>
      </c>
      <c r="J31" s="203">
        <f t="shared" si="20"/>
        <v>0</v>
      </c>
      <c r="K31" s="203">
        <f t="shared" si="20"/>
        <v>4200</v>
      </c>
      <c r="L31" s="203">
        <f t="shared" si="20"/>
        <v>0</v>
      </c>
      <c r="M31" s="203">
        <f t="shared" si="20"/>
        <v>4200</v>
      </c>
      <c r="N31" s="203">
        <f t="shared" si="20"/>
        <v>0</v>
      </c>
      <c r="O31" s="203">
        <f t="shared" si="20"/>
        <v>4200</v>
      </c>
      <c r="P31" s="203">
        <f t="shared" si="20"/>
        <v>1614</v>
      </c>
      <c r="Q31" s="203">
        <f t="shared" si="20"/>
        <v>5814</v>
      </c>
      <c r="R31" s="203">
        <f>SUM(R32+R34)</f>
        <v>0</v>
      </c>
      <c r="S31" s="203">
        <f t="shared" si="20"/>
        <v>5814</v>
      </c>
      <c r="T31" s="203">
        <f>SUM(T32+T34)</f>
        <v>0</v>
      </c>
      <c r="U31" s="203">
        <f t="shared" si="20"/>
        <v>5814</v>
      </c>
      <c r="V31" s="203">
        <f>SUM(V32+V34)</f>
        <v>2276</v>
      </c>
      <c r="W31" s="203">
        <f t="shared" si="20"/>
        <v>8090</v>
      </c>
      <c r="X31" s="203">
        <f t="shared" ref="X31:AD31" si="21">SUM(X32+X34)</f>
        <v>0</v>
      </c>
      <c r="Y31" s="203">
        <f t="shared" si="21"/>
        <v>38</v>
      </c>
      <c r="Z31" s="203">
        <f>SUM(Z32+Z34)</f>
        <v>8128</v>
      </c>
      <c r="AA31" s="203">
        <f>SUM(AA32+AA34)</f>
        <v>0</v>
      </c>
      <c r="AB31" s="203">
        <f t="shared" si="21"/>
        <v>8128</v>
      </c>
      <c r="AC31" s="203">
        <f>SUM(AC32+AC34)</f>
        <v>0</v>
      </c>
      <c r="AD31" s="203">
        <f t="shared" si="21"/>
        <v>8128</v>
      </c>
      <c r="AE31" s="203">
        <f t="shared" ref="AE31:AM31" si="22">SUM(AE32+AE34)</f>
        <v>0</v>
      </c>
      <c r="AF31" s="203">
        <f t="shared" si="22"/>
        <v>8128</v>
      </c>
      <c r="AG31" s="203">
        <f t="shared" si="22"/>
        <v>0</v>
      </c>
      <c r="AH31" s="203">
        <f t="shared" si="22"/>
        <v>8128</v>
      </c>
      <c r="AI31" s="203">
        <f>SUM(AI32+AI34)</f>
        <v>0</v>
      </c>
      <c r="AJ31" s="203">
        <f>SUM(AJ32+AJ34)</f>
        <v>8128</v>
      </c>
      <c r="AK31" s="203">
        <f t="shared" si="22"/>
        <v>0</v>
      </c>
      <c r="AL31" s="203">
        <f t="shared" si="22"/>
        <v>0</v>
      </c>
      <c r="AM31" s="203">
        <f t="shared" si="22"/>
        <v>0</v>
      </c>
    </row>
    <row r="32" spans="2:40" s="164" customFormat="1" ht="26.25" x14ac:dyDescent="0.2">
      <c r="B32" s="249" t="s">
        <v>193</v>
      </c>
      <c r="C32" s="205">
        <f t="shared" ref="C32:AM32" si="23">SUM(C33)</f>
        <v>3000</v>
      </c>
      <c r="D32" s="205">
        <f t="shared" si="23"/>
        <v>6858</v>
      </c>
      <c r="E32" s="205">
        <f t="shared" si="23"/>
        <v>6856</v>
      </c>
      <c r="F32" s="205">
        <f t="shared" si="23"/>
        <v>6000</v>
      </c>
      <c r="G32" s="205">
        <f t="shared" si="23"/>
        <v>5500</v>
      </c>
      <c r="H32" s="205">
        <f t="shared" si="23"/>
        <v>0</v>
      </c>
      <c r="I32" s="205">
        <f t="shared" si="23"/>
        <v>3000</v>
      </c>
      <c r="J32" s="205">
        <f t="shared" si="23"/>
        <v>0</v>
      </c>
      <c r="K32" s="205">
        <f t="shared" si="23"/>
        <v>3000</v>
      </c>
      <c r="L32" s="205">
        <f t="shared" si="23"/>
        <v>0</v>
      </c>
      <c r="M32" s="205">
        <f t="shared" si="23"/>
        <v>3000</v>
      </c>
      <c r="N32" s="205">
        <f t="shared" si="23"/>
        <v>0</v>
      </c>
      <c r="O32" s="205">
        <f t="shared" si="23"/>
        <v>3000</v>
      </c>
      <c r="P32" s="205">
        <f t="shared" si="23"/>
        <v>1544</v>
      </c>
      <c r="Q32" s="205">
        <f t="shared" si="23"/>
        <v>4544</v>
      </c>
      <c r="R32" s="205">
        <f t="shared" si="23"/>
        <v>0</v>
      </c>
      <c r="S32" s="205">
        <f t="shared" si="23"/>
        <v>4544</v>
      </c>
      <c r="T32" s="205">
        <f t="shared" si="23"/>
        <v>0</v>
      </c>
      <c r="U32" s="205">
        <f t="shared" si="23"/>
        <v>4544</v>
      </c>
      <c r="V32" s="205">
        <f t="shared" si="23"/>
        <v>2276</v>
      </c>
      <c r="W32" s="205">
        <f t="shared" si="23"/>
        <v>6820</v>
      </c>
      <c r="X32" s="205">
        <f t="shared" si="23"/>
        <v>0</v>
      </c>
      <c r="Y32" s="205">
        <f t="shared" si="23"/>
        <v>38</v>
      </c>
      <c r="Z32" s="205">
        <f t="shared" si="23"/>
        <v>6858</v>
      </c>
      <c r="AA32" s="205">
        <f t="shared" si="23"/>
        <v>0</v>
      </c>
      <c r="AB32" s="205">
        <f t="shared" si="23"/>
        <v>6858</v>
      </c>
      <c r="AC32" s="205">
        <f t="shared" si="23"/>
        <v>0</v>
      </c>
      <c r="AD32" s="205">
        <f t="shared" si="23"/>
        <v>6858</v>
      </c>
      <c r="AE32" s="205">
        <f t="shared" si="23"/>
        <v>0</v>
      </c>
      <c r="AF32" s="205">
        <f t="shared" si="23"/>
        <v>6858</v>
      </c>
      <c r="AG32" s="205">
        <f t="shared" si="23"/>
        <v>0</v>
      </c>
      <c r="AH32" s="205">
        <f t="shared" si="23"/>
        <v>6858</v>
      </c>
      <c r="AI32" s="205">
        <f t="shared" si="23"/>
        <v>0</v>
      </c>
      <c r="AJ32" s="205">
        <f t="shared" si="23"/>
        <v>6858</v>
      </c>
      <c r="AK32" s="205">
        <f t="shared" si="23"/>
        <v>0</v>
      </c>
      <c r="AL32" s="205">
        <f t="shared" si="23"/>
        <v>0</v>
      </c>
      <c r="AM32" s="205">
        <f t="shared" si="23"/>
        <v>0</v>
      </c>
    </row>
    <row r="33" spans="2:39" s="164" customFormat="1" ht="26.25" x14ac:dyDescent="0.2">
      <c r="B33" s="177" t="s">
        <v>90</v>
      </c>
      <c r="C33" s="195">
        <v>3000</v>
      </c>
      <c r="D33" s="195">
        <v>6858</v>
      </c>
      <c r="E33" s="195">
        <v>6856</v>
      </c>
      <c r="F33" s="195">
        <v>6000</v>
      </c>
      <c r="G33" s="195">
        <v>5500</v>
      </c>
      <c r="H33" s="195">
        <v>0</v>
      </c>
      <c r="I33" s="195">
        <v>3000</v>
      </c>
      <c r="J33" s="195">
        <v>0</v>
      </c>
      <c r="K33" s="195">
        <f t="shared" ref="K33:K61" si="24">SUM(I33+J33)</f>
        <v>3000</v>
      </c>
      <c r="L33" s="195">
        <v>0</v>
      </c>
      <c r="M33" s="195">
        <f>SUM(K33+L33)</f>
        <v>3000</v>
      </c>
      <c r="N33" s="195">
        <v>0</v>
      </c>
      <c r="O33" s="195">
        <f t="shared" ref="O33:O61" si="25">SUM(M33+N33)</f>
        <v>3000</v>
      </c>
      <c r="P33" s="195">
        <v>1544</v>
      </c>
      <c r="Q33" s="195">
        <f>SUM(O33+P33)</f>
        <v>4544</v>
      </c>
      <c r="R33" s="195">
        <v>0</v>
      </c>
      <c r="S33" s="195">
        <f>SUM(Q33+R33)</f>
        <v>4544</v>
      </c>
      <c r="T33" s="195">
        <v>0</v>
      </c>
      <c r="U33" s="195">
        <f>SUM(S33+T33)</f>
        <v>4544</v>
      </c>
      <c r="V33" s="195">
        <v>2276</v>
      </c>
      <c r="W33" s="195">
        <f t="shared" si="19"/>
        <v>6820</v>
      </c>
      <c r="X33" s="195">
        <v>0</v>
      </c>
      <c r="Y33" s="195">
        <v>38</v>
      </c>
      <c r="Z33" s="195">
        <f t="shared" ref="Z33:Z61" si="26">SUM(W33+X33+Y33)</f>
        <v>6858</v>
      </c>
      <c r="AA33" s="195">
        <v>0</v>
      </c>
      <c r="AB33" s="195">
        <f>SUM(Z33+AA33)</f>
        <v>6858</v>
      </c>
      <c r="AC33" s="195">
        <v>0</v>
      </c>
      <c r="AD33" s="195">
        <f>SUM(AB33+AC33)</f>
        <v>6858</v>
      </c>
      <c r="AE33" s="195">
        <v>0</v>
      </c>
      <c r="AF33" s="195">
        <f t="shared" ref="AF33:AF61" si="27">SUM(AD33+AE33)</f>
        <v>6858</v>
      </c>
      <c r="AG33" s="195">
        <v>0</v>
      </c>
      <c r="AH33" s="195">
        <f>SUM(AF33+AG33)</f>
        <v>6858</v>
      </c>
      <c r="AI33" s="195">
        <v>0</v>
      </c>
      <c r="AJ33" s="195">
        <f>SUM(AH33+AI33)</f>
        <v>6858</v>
      </c>
      <c r="AK33" s="195">
        <v>0</v>
      </c>
      <c r="AL33" s="195">
        <v>0</v>
      </c>
      <c r="AM33" s="195">
        <v>0</v>
      </c>
    </row>
    <row r="34" spans="2:39" s="164" customFormat="1" ht="26.25" x14ac:dyDescent="0.2">
      <c r="B34" s="249" t="s">
        <v>105</v>
      </c>
      <c r="C34" s="205">
        <f t="shared" ref="C34:AM34" si="28">SUM(C35)</f>
        <v>1200</v>
      </c>
      <c r="D34" s="205">
        <f t="shared" si="28"/>
        <v>1270</v>
      </c>
      <c r="E34" s="205">
        <f t="shared" si="28"/>
        <v>1249</v>
      </c>
      <c r="F34" s="205">
        <f t="shared" si="28"/>
        <v>3063</v>
      </c>
      <c r="G34" s="205">
        <f t="shared" si="28"/>
        <v>700</v>
      </c>
      <c r="H34" s="205">
        <f t="shared" si="28"/>
        <v>0</v>
      </c>
      <c r="I34" s="205">
        <f t="shared" si="28"/>
        <v>1200</v>
      </c>
      <c r="J34" s="205">
        <f t="shared" si="28"/>
        <v>0</v>
      </c>
      <c r="K34" s="205">
        <f t="shared" si="28"/>
        <v>1200</v>
      </c>
      <c r="L34" s="205">
        <f t="shared" si="28"/>
        <v>0</v>
      </c>
      <c r="M34" s="205">
        <f t="shared" si="28"/>
        <v>1200</v>
      </c>
      <c r="N34" s="205">
        <f t="shared" si="28"/>
        <v>0</v>
      </c>
      <c r="O34" s="205">
        <f t="shared" si="28"/>
        <v>1200</v>
      </c>
      <c r="P34" s="205">
        <f t="shared" si="28"/>
        <v>70</v>
      </c>
      <c r="Q34" s="205">
        <f t="shared" si="28"/>
        <v>1270</v>
      </c>
      <c r="R34" s="205">
        <f t="shared" si="28"/>
        <v>0</v>
      </c>
      <c r="S34" s="205">
        <f t="shared" si="28"/>
        <v>1270</v>
      </c>
      <c r="T34" s="205">
        <f t="shared" si="28"/>
        <v>0</v>
      </c>
      <c r="U34" s="205">
        <f t="shared" si="28"/>
        <v>1270</v>
      </c>
      <c r="V34" s="205">
        <f t="shared" si="28"/>
        <v>0</v>
      </c>
      <c r="W34" s="205">
        <f t="shared" si="28"/>
        <v>1270</v>
      </c>
      <c r="X34" s="205">
        <f t="shared" si="28"/>
        <v>0</v>
      </c>
      <c r="Y34" s="205">
        <f t="shared" si="28"/>
        <v>0</v>
      </c>
      <c r="Z34" s="205">
        <f t="shared" si="28"/>
        <v>1270</v>
      </c>
      <c r="AA34" s="205">
        <f t="shared" si="28"/>
        <v>0</v>
      </c>
      <c r="AB34" s="205">
        <f t="shared" si="28"/>
        <v>1270</v>
      </c>
      <c r="AC34" s="205">
        <f t="shared" si="28"/>
        <v>0</v>
      </c>
      <c r="AD34" s="205">
        <f t="shared" si="28"/>
        <v>1270</v>
      </c>
      <c r="AE34" s="205">
        <f t="shared" si="28"/>
        <v>0</v>
      </c>
      <c r="AF34" s="205">
        <f t="shared" si="28"/>
        <v>1270</v>
      </c>
      <c r="AG34" s="205">
        <f t="shared" si="28"/>
        <v>0</v>
      </c>
      <c r="AH34" s="205">
        <f t="shared" si="28"/>
        <v>1270</v>
      </c>
      <c r="AI34" s="205">
        <f t="shared" si="28"/>
        <v>0</v>
      </c>
      <c r="AJ34" s="205">
        <f t="shared" si="28"/>
        <v>1270</v>
      </c>
      <c r="AK34" s="205">
        <f t="shared" si="28"/>
        <v>0</v>
      </c>
      <c r="AL34" s="205">
        <f t="shared" si="28"/>
        <v>0</v>
      </c>
      <c r="AM34" s="205">
        <f t="shared" si="28"/>
        <v>0</v>
      </c>
    </row>
    <row r="35" spans="2:39" s="164" customFormat="1" ht="26.25" x14ac:dyDescent="0.2">
      <c r="B35" s="177" t="s">
        <v>102</v>
      </c>
      <c r="C35" s="195">
        <v>1200</v>
      </c>
      <c r="D35" s="195">
        <v>1270</v>
      </c>
      <c r="E35" s="195">
        <v>1249</v>
      </c>
      <c r="F35" s="195">
        <v>3063</v>
      </c>
      <c r="G35" s="195">
        <v>700</v>
      </c>
      <c r="H35" s="195">
        <v>0</v>
      </c>
      <c r="I35" s="195">
        <v>1200</v>
      </c>
      <c r="J35" s="195">
        <v>0</v>
      </c>
      <c r="K35" s="195">
        <f t="shared" si="24"/>
        <v>1200</v>
      </c>
      <c r="L35" s="195">
        <v>0</v>
      </c>
      <c r="M35" s="195">
        <f>SUM(K35+L35)</f>
        <v>1200</v>
      </c>
      <c r="N35" s="195">
        <v>0</v>
      </c>
      <c r="O35" s="195">
        <f t="shared" si="25"/>
        <v>1200</v>
      </c>
      <c r="P35" s="195">
        <v>70</v>
      </c>
      <c r="Q35" s="195">
        <f>SUM(O35+P35)</f>
        <v>1270</v>
      </c>
      <c r="R35" s="195">
        <v>0</v>
      </c>
      <c r="S35" s="195">
        <f>SUM(Q35+R35)</f>
        <v>1270</v>
      </c>
      <c r="T35" s="195">
        <v>0</v>
      </c>
      <c r="U35" s="195">
        <f>SUM(S35+T35)</f>
        <v>1270</v>
      </c>
      <c r="V35" s="195">
        <v>0</v>
      </c>
      <c r="W35" s="195">
        <f t="shared" si="19"/>
        <v>1270</v>
      </c>
      <c r="X35" s="195">
        <v>0</v>
      </c>
      <c r="Y35" s="195">
        <v>0</v>
      </c>
      <c r="Z35" s="195">
        <f t="shared" si="26"/>
        <v>1270</v>
      </c>
      <c r="AA35" s="195">
        <v>0</v>
      </c>
      <c r="AB35" s="195">
        <f>SUM(Z35+AA35)</f>
        <v>1270</v>
      </c>
      <c r="AC35" s="195">
        <v>0</v>
      </c>
      <c r="AD35" s="195">
        <f>SUM(AB35+AC35)</f>
        <v>1270</v>
      </c>
      <c r="AE35" s="195">
        <v>0</v>
      </c>
      <c r="AF35" s="195">
        <f t="shared" si="27"/>
        <v>1270</v>
      </c>
      <c r="AG35" s="195">
        <v>0</v>
      </c>
      <c r="AH35" s="195">
        <f>SUM(AF35+AG35)</f>
        <v>1270</v>
      </c>
      <c r="AI35" s="195">
        <v>0</v>
      </c>
      <c r="AJ35" s="195">
        <f>SUM(AH35+AI35)</f>
        <v>1270</v>
      </c>
      <c r="AK35" s="195">
        <v>0</v>
      </c>
      <c r="AL35" s="195">
        <v>0</v>
      </c>
      <c r="AM35" s="195">
        <v>0</v>
      </c>
    </row>
    <row r="36" spans="2:39" s="164" customFormat="1" ht="26.25" x14ac:dyDescent="0.2">
      <c r="B36" s="247" t="s">
        <v>217</v>
      </c>
      <c r="C36" s="203">
        <f>SUM(C37+C39)</f>
        <v>2250</v>
      </c>
      <c r="D36" s="203">
        <f>SUM(D37+D39)</f>
        <v>3540</v>
      </c>
      <c r="E36" s="203">
        <f>SUM(E37+E39)</f>
        <v>3528</v>
      </c>
      <c r="F36" s="203">
        <f t="shared" ref="F36:W36" si="29">SUM(F37+F39)</f>
        <v>4277</v>
      </c>
      <c r="G36" s="203">
        <f>SUM(G37+G39)</f>
        <v>2850</v>
      </c>
      <c r="H36" s="203">
        <f t="shared" si="29"/>
        <v>0</v>
      </c>
      <c r="I36" s="203">
        <f>SUM(I37+I39)</f>
        <v>2250</v>
      </c>
      <c r="J36" s="203">
        <f t="shared" si="29"/>
        <v>0</v>
      </c>
      <c r="K36" s="203">
        <f t="shared" si="29"/>
        <v>2250</v>
      </c>
      <c r="L36" s="203">
        <f t="shared" si="29"/>
        <v>0</v>
      </c>
      <c r="M36" s="203">
        <f t="shared" si="29"/>
        <v>2250</v>
      </c>
      <c r="N36" s="203">
        <f t="shared" si="29"/>
        <v>0</v>
      </c>
      <c r="O36" s="203">
        <f t="shared" si="29"/>
        <v>2250</v>
      </c>
      <c r="P36" s="203">
        <f t="shared" si="29"/>
        <v>1140</v>
      </c>
      <c r="Q36" s="203">
        <f t="shared" si="29"/>
        <v>3390</v>
      </c>
      <c r="R36" s="203">
        <f>SUM(R37+R39)</f>
        <v>0</v>
      </c>
      <c r="S36" s="203">
        <f t="shared" si="29"/>
        <v>3390</v>
      </c>
      <c r="T36" s="203">
        <f>SUM(T37+T39)</f>
        <v>0</v>
      </c>
      <c r="U36" s="203">
        <f t="shared" si="29"/>
        <v>3390</v>
      </c>
      <c r="V36" s="203">
        <f>SUM(V37+V39)</f>
        <v>150</v>
      </c>
      <c r="W36" s="203">
        <f t="shared" si="29"/>
        <v>3540</v>
      </c>
      <c r="X36" s="203">
        <f t="shared" ref="X36:AD36" si="30">SUM(X37+X39)</f>
        <v>0</v>
      </c>
      <c r="Y36" s="203">
        <f t="shared" si="30"/>
        <v>0</v>
      </c>
      <c r="Z36" s="203">
        <f>SUM(Z37+Z39)</f>
        <v>3540</v>
      </c>
      <c r="AA36" s="203">
        <f>SUM(AA37+AA39)</f>
        <v>0</v>
      </c>
      <c r="AB36" s="203">
        <f t="shared" si="30"/>
        <v>3540</v>
      </c>
      <c r="AC36" s="203">
        <f>SUM(AC37+AC39)</f>
        <v>0</v>
      </c>
      <c r="AD36" s="203">
        <f t="shared" si="30"/>
        <v>3540</v>
      </c>
      <c r="AE36" s="203">
        <f t="shared" ref="AE36:AM36" si="31">SUM(AE37+AE39)</f>
        <v>0</v>
      </c>
      <c r="AF36" s="203">
        <f t="shared" si="31"/>
        <v>3540</v>
      </c>
      <c r="AG36" s="203">
        <f t="shared" si="31"/>
        <v>0</v>
      </c>
      <c r="AH36" s="203">
        <f t="shared" si="31"/>
        <v>3540</v>
      </c>
      <c r="AI36" s="203">
        <f>SUM(AI37+AI39)</f>
        <v>0</v>
      </c>
      <c r="AJ36" s="203">
        <f>SUM(AJ37+AJ39)</f>
        <v>3540</v>
      </c>
      <c r="AK36" s="203">
        <f t="shared" si="31"/>
        <v>0</v>
      </c>
      <c r="AL36" s="203">
        <f t="shared" si="31"/>
        <v>0</v>
      </c>
      <c r="AM36" s="203">
        <f t="shared" si="31"/>
        <v>0</v>
      </c>
    </row>
    <row r="37" spans="2:39" s="164" customFormat="1" ht="26.25" x14ac:dyDescent="0.2">
      <c r="B37" s="249" t="s">
        <v>193</v>
      </c>
      <c r="C37" s="275">
        <f t="shared" ref="C37:AM37" si="32">SUM(C38)</f>
        <v>1650</v>
      </c>
      <c r="D37" s="275">
        <f t="shared" si="32"/>
        <v>2610</v>
      </c>
      <c r="E37" s="275">
        <f t="shared" si="32"/>
        <v>2610</v>
      </c>
      <c r="F37" s="275">
        <f t="shared" si="32"/>
        <v>2630</v>
      </c>
      <c r="G37" s="275">
        <f t="shared" si="32"/>
        <v>2150</v>
      </c>
      <c r="H37" s="275">
        <f t="shared" si="32"/>
        <v>0</v>
      </c>
      <c r="I37" s="275">
        <f t="shared" si="32"/>
        <v>1650</v>
      </c>
      <c r="J37" s="275">
        <f t="shared" si="32"/>
        <v>0</v>
      </c>
      <c r="K37" s="275">
        <f t="shared" si="32"/>
        <v>1650</v>
      </c>
      <c r="L37" s="275">
        <f t="shared" si="32"/>
        <v>0</v>
      </c>
      <c r="M37" s="275">
        <f t="shared" si="32"/>
        <v>1650</v>
      </c>
      <c r="N37" s="275">
        <f t="shared" si="32"/>
        <v>0</v>
      </c>
      <c r="O37" s="275">
        <f t="shared" si="32"/>
        <v>1650</v>
      </c>
      <c r="P37" s="275">
        <f t="shared" si="32"/>
        <v>810</v>
      </c>
      <c r="Q37" s="275">
        <f t="shared" si="32"/>
        <v>2460</v>
      </c>
      <c r="R37" s="275">
        <f t="shared" si="32"/>
        <v>0</v>
      </c>
      <c r="S37" s="275">
        <f t="shared" si="32"/>
        <v>2460</v>
      </c>
      <c r="T37" s="275">
        <f t="shared" si="32"/>
        <v>0</v>
      </c>
      <c r="U37" s="275">
        <f t="shared" si="32"/>
        <v>2460</v>
      </c>
      <c r="V37" s="275">
        <f t="shared" si="32"/>
        <v>150</v>
      </c>
      <c r="W37" s="275">
        <f t="shared" si="32"/>
        <v>2610</v>
      </c>
      <c r="X37" s="275">
        <f t="shared" si="32"/>
        <v>0</v>
      </c>
      <c r="Y37" s="275">
        <f t="shared" si="32"/>
        <v>0</v>
      </c>
      <c r="Z37" s="275">
        <f t="shared" si="32"/>
        <v>2610</v>
      </c>
      <c r="AA37" s="275">
        <f t="shared" si="32"/>
        <v>0</v>
      </c>
      <c r="AB37" s="275">
        <f t="shared" si="32"/>
        <v>2610</v>
      </c>
      <c r="AC37" s="275">
        <f t="shared" si="32"/>
        <v>0</v>
      </c>
      <c r="AD37" s="275">
        <f t="shared" si="32"/>
        <v>2610</v>
      </c>
      <c r="AE37" s="275">
        <f t="shared" si="32"/>
        <v>0</v>
      </c>
      <c r="AF37" s="275">
        <f t="shared" si="32"/>
        <v>2610</v>
      </c>
      <c r="AG37" s="275">
        <f t="shared" si="32"/>
        <v>0</v>
      </c>
      <c r="AH37" s="275">
        <f t="shared" si="32"/>
        <v>2610</v>
      </c>
      <c r="AI37" s="275">
        <f t="shared" si="32"/>
        <v>0</v>
      </c>
      <c r="AJ37" s="275">
        <f t="shared" si="32"/>
        <v>2610</v>
      </c>
      <c r="AK37" s="275">
        <f t="shared" si="32"/>
        <v>0</v>
      </c>
      <c r="AL37" s="275">
        <f t="shared" si="32"/>
        <v>0</v>
      </c>
      <c r="AM37" s="275">
        <f t="shared" si="32"/>
        <v>0</v>
      </c>
    </row>
    <row r="38" spans="2:39" s="164" customFormat="1" ht="26.25" x14ac:dyDescent="0.2">
      <c r="B38" s="177" t="s">
        <v>90</v>
      </c>
      <c r="C38" s="276">
        <v>1650</v>
      </c>
      <c r="D38" s="195">
        <v>2610</v>
      </c>
      <c r="E38" s="276">
        <v>2610</v>
      </c>
      <c r="F38" s="276">
        <v>2630</v>
      </c>
      <c r="G38" s="276">
        <v>2150</v>
      </c>
      <c r="H38" s="195">
        <v>0</v>
      </c>
      <c r="I38" s="276">
        <v>1650</v>
      </c>
      <c r="J38" s="276">
        <v>0</v>
      </c>
      <c r="K38" s="195">
        <f t="shared" si="24"/>
        <v>1650</v>
      </c>
      <c r="L38" s="276">
        <v>0</v>
      </c>
      <c r="M38" s="195">
        <f>SUM(K38+L38)</f>
        <v>1650</v>
      </c>
      <c r="N38" s="276">
        <v>0</v>
      </c>
      <c r="O38" s="195">
        <f t="shared" si="25"/>
        <v>1650</v>
      </c>
      <c r="P38" s="276">
        <v>810</v>
      </c>
      <c r="Q38" s="195">
        <f>SUM(O38+P38)</f>
        <v>2460</v>
      </c>
      <c r="R38" s="276">
        <v>0</v>
      </c>
      <c r="S38" s="195">
        <f>SUM(Q38+R38)</f>
        <v>2460</v>
      </c>
      <c r="T38" s="276">
        <v>0</v>
      </c>
      <c r="U38" s="195">
        <f>SUM(S38+T38)</f>
        <v>2460</v>
      </c>
      <c r="V38" s="276">
        <v>150</v>
      </c>
      <c r="W38" s="195">
        <f t="shared" si="19"/>
        <v>2610</v>
      </c>
      <c r="X38" s="276">
        <v>0</v>
      </c>
      <c r="Y38" s="276">
        <v>0</v>
      </c>
      <c r="Z38" s="195">
        <f t="shared" si="26"/>
        <v>2610</v>
      </c>
      <c r="AA38" s="276">
        <v>0</v>
      </c>
      <c r="AB38" s="195">
        <f>SUM(Z38+AA38)</f>
        <v>2610</v>
      </c>
      <c r="AC38" s="276">
        <v>0</v>
      </c>
      <c r="AD38" s="195">
        <f>SUM(AB38+AC38)</f>
        <v>2610</v>
      </c>
      <c r="AE38" s="276">
        <v>0</v>
      </c>
      <c r="AF38" s="195">
        <f t="shared" si="27"/>
        <v>2610</v>
      </c>
      <c r="AG38" s="276">
        <v>0</v>
      </c>
      <c r="AH38" s="195">
        <f>SUM(AF38+AG38)</f>
        <v>2610</v>
      </c>
      <c r="AI38" s="276">
        <v>0</v>
      </c>
      <c r="AJ38" s="195">
        <f>SUM(AH38+AI38)</f>
        <v>2610</v>
      </c>
      <c r="AK38" s="195">
        <v>0</v>
      </c>
      <c r="AL38" s="195">
        <v>0</v>
      </c>
      <c r="AM38" s="195">
        <v>0</v>
      </c>
    </row>
    <row r="39" spans="2:39" s="164" customFormat="1" ht="26.25" x14ac:dyDescent="0.2">
      <c r="B39" s="249" t="s">
        <v>105</v>
      </c>
      <c r="C39" s="275">
        <f t="shared" ref="C39:AM39" si="33">SUM(C40)</f>
        <v>600</v>
      </c>
      <c r="D39" s="275">
        <f t="shared" si="33"/>
        <v>930</v>
      </c>
      <c r="E39" s="275">
        <f t="shared" si="33"/>
        <v>918</v>
      </c>
      <c r="F39" s="275">
        <f t="shared" si="33"/>
        <v>1647</v>
      </c>
      <c r="G39" s="275">
        <f t="shared" si="33"/>
        <v>700</v>
      </c>
      <c r="H39" s="275">
        <f t="shared" si="33"/>
        <v>0</v>
      </c>
      <c r="I39" s="275">
        <f t="shared" si="33"/>
        <v>600</v>
      </c>
      <c r="J39" s="275">
        <f t="shared" si="33"/>
        <v>0</v>
      </c>
      <c r="K39" s="275">
        <f t="shared" si="33"/>
        <v>600</v>
      </c>
      <c r="L39" s="275">
        <f t="shared" si="33"/>
        <v>0</v>
      </c>
      <c r="M39" s="275">
        <f t="shared" si="33"/>
        <v>600</v>
      </c>
      <c r="N39" s="275">
        <f t="shared" si="33"/>
        <v>0</v>
      </c>
      <c r="O39" s="275">
        <f t="shared" si="33"/>
        <v>600</v>
      </c>
      <c r="P39" s="275">
        <f t="shared" si="33"/>
        <v>330</v>
      </c>
      <c r="Q39" s="275">
        <f t="shared" si="33"/>
        <v>930</v>
      </c>
      <c r="R39" s="275">
        <f t="shared" si="33"/>
        <v>0</v>
      </c>
      <c r="S39" s="275">
        <f t="shared" si="33"/>
        <v>930</v>
      </c>
      <c r="T39" s="275">
        <f t="shared" si="33"/>
        <v>0</v>
      </c>
      <c r="U39" s="275">
        <f t="shared" si="33"/>
        <v>930</v>
      </c>
      <c r="V39" s="275">
        <f t="shared" si="33"/>
        <v>0</v>
      </c>
      <c r="W39" s="275">
        <f t="shared" si="33"/>
        <v>930</v>
      </c>
      <c r="X39" s="275">
        <f t="shared" si="33"/>
        <v>0</v>
      </c>
      <c r="Y39" s="275">
        <f t="shared" si="33"/>
        <v>0</v>
      </c>
      <c r="Z39" s="275">
        <f t="shared" si="33"/>
        <v>930</v>
      </c>
      <c r="AA39" s="275">
        <f t="shared" si="33"/>
        <v>0</v>
      </c>
      <c r="AB39" s="275">
        <f t="shared" si="33"/>
        <v>930</v>
      </c>
      <c r="AC39" s="275">
        <f t="shared" si="33"/>
        <v>0</v>
      </c>
      <c r="AD39" s="275">
        <f t="shared" si="33"/>
        <v>930</v>
      </c>
      <c r="AE39" s="275">
        <f t="shared" si="33"/>
        <v>0</v>
      </c>
      <c r="AF39" s="275">
        <f t="shared" si="33"/>
        <v>930</v>
      </c>
      <c r="AG39" s="275">
        <f t="shared" si="33"/>
        <v>0</v>
      </c>
      <c r="AH39" s="275">
        <f t="shared" si="33"/>
        <v>930</v>
      </c>
      <c r="AI39" s="275">
        <f t="shared" si="33"/>
        <v>0</v>
      </c>
      <c r="AJ39" s="275">
        <f t="shared" si="33"/>
        <v>930</v>
      </c>
      <c r="AK39" s="275">
        <f t="shared" si="33"/>
        <v>0</v>
      </c>
      <c r="AL39" s="275">
        <f t="shared" si="33"/>
        <v>0</v>
      </c>
      <c r="AM39" s="275">
        <f t="shared" si="33"/>
        <v>0</v>
      </c>
    </row>
    <row r="40" spans="2:39" s="164" customFormat="1" ht="26.25" x14ac:dyDescent="0.2">
      <c r="B40" s="177" t="s">
        <v>102</v>
      </c>
      <c r="C40" s="276">
        <v>600</v>
      </c>
      <c r="D40" s="195">
        <v>930</v>
      </c>
      <c r="E40" s="276">
        <v>918</v>
      </c>
      <c r="F40" s="276">
        <v>1647</v>
      </c>
      <c r="G40" s="276">
        <v>700</v>
      </c>
      <c r="H40" s="195">
        <v>0</v>
      </c>
      <c r="I40" s="276">
        <v>600</v>
      </c>
      <c r="J40" s="276">
        <v>0</v>
      </c>
      <c r="K40" s="195">
        <f t="shared" si="24"/>
        <v>600</v>
      </c>
      <c r="L40" s="276">
        <v>0</v>
      </c>
      <c r="M40" s="195">
        <f>SUM(K40+L40)</f>
        <v>600</v>
      </c>
      <c r="N40" s="276">
        <v>0</v>
      </c>
      <c r="O40" s="195">
        <f t="shared" si="25"/>
        <v>600</v>
      </c>
      <c r="P40" s="276">
        <v>330</v>
      </c>
      <c r="Q40" s="195">
        <f>SUM(O40+P40)</f>
        <v>930</v>
      </c>
      <c r="R40" s="276">
        <v>0</v>
      </c>
      <c r="S40" s="195">
        <f>SUM(Q40+R40)</f>
        <v>930</v>
      </c>
      <c r="T40" s="276">
        <v>0</v>
      </c>
      <c r="U40" s="195">
        <f>SUM(S40+T40)</f>
        <v>930</v>
      </c>
      <c r="V40" s="276">
        <v>0</v>
      </c>
      <c r="W40" s="195">
        <f t="shared" si="19"/>
        <v>930</v>
      </c>
      <c r="X40" s="276">
        <v>0</v>
      </c>
      <c r="Y40" s="276">
        <v>0</v>
      </c>
      <c r="Z40" s="195">
        <f t="shared" si="26"/>
        <v>930</v>
      </c>
      <c r="AA40" s="276">
        <v>0</v>
      </c>
      <c r="AB40" s="195">
        <f>SUM(Z40+AA40)</f>
        <v>930</v>
      </c>
      <c r="AC40" s="276">
        <v>0</v>
      </c>
      <c r="AD40" s="195">
        <f>SUM(AB40+AC40)</f>
        <v>930</v>
      </c>
      <c r="AE40" s="276">
        <v>0</v>
      </c>
      <c r="AF40" s="195">
        <f t="shared" si="27"/>
        <v>930</v>
      </c>
      <c r="AG40" s="276">
        <v>0</v>
      </c>
      <c r="AH40" s="195">
        <f>SUM(AF40+AG40)</f>
        <v>930</v>
      </c>
      <c r="AI40" s="276">
        <v>0</v>
      </c>
      <c r="AJ40" s="195">
        <f>SUM(AH40+AI40)</f>
        <v>930</v>
      </c>
      <c r="AK40" s="195">
        <v>0</v>
      </c>
      <c r="AL40" s="195">
        <v>0</v>
      </c>
      <c r="AM40" s="195">
        <v>0</v>
      </c>
    </row>
    <row r="41" spans="2:39" s="164" customFormat="1" ht="26.25" x14ac:dyDescent="0.2">
      <c r="B41" s="247" t="s">
        <v>218</v>
      </c>
      <c r="C41" s="203">
        <f>SUM(C42+C44)</f>
        <v>2500</v>
      </c>
      <c r="D41" s="203">
        <f>SUM(D42+D44)</f>
        <v>5965</v>
      </c>
      <c r="E41" s="203">
        <f>SUM(E42+E44)</f>
        <v>5504</v>
      </c>
      <c r="F41" s="203">
        <f t="shared" ref="F41:W41" si="34">SUM(F42+F44)</f>
        <v>5000</v>
      </c>
      <c r="G41" s="203">
        <f>SUM(G42+G44)</f>
        <v>3800</v>
      </c>
      <c r="H41" s="203">
        <f t="shared" si="34"/>
        <v>0</v>
      </c>
      <c r="I41" s="203">
        <f>SUM(I42+I44)</f>
        <v>2500</v>
      </c>
      <c r="J41" s="203">
        <f t="shared" si="34"/>
        <v>1293</v>
      </c>
      <c r="K41" s="203">
        <f t="shared" si="34"/>
        <v>3793</v>
      </c>
      <c r="L41" s="203">
        <f t="shared" si="34"/>
        <v>224</v>
      </c>
      <c r="M41" s="203">
        <f t="shared" si="34"/>
        <v>4017</v>
      </c>
      <c r="N41" s="203">
        <f t="shared" si="34"/>
        <v>0</v>
      </c>
      <c r="O41" s="203">
        <f t="shared" si="34"/>
        <v>4017</v>
      </c>
      <c r="P41" s="203">
        <f t="shared" si="34"/>
        <v>1500</v>
      </c>
      <c r="Q41" s="203">
        <f t="shared" si="34"/>
        <v>5517</v>
      </c>
      <c r="R41" s="203">
        <f>SUM(R42+R44)</f>
        <v>0</v>
      </c>
      <c r="S41" s="203">
        <f t="shared" si="34"/>
        <v>5517</v>
      </c>
      <c r="T41" s="203">
        <f>SUM(T42+T44)</f>
        <v>448</v>
      </c>
      <c r="U41" s="203">
        <f t="shared" si="34"/>
        <v>5965</v>
      </c>
      <c r="V41" s="203">
        <f>SUM(V42+V44)</f>
        <v>0</v>
      </c>
      <c r="W41" s="203">
        <f t="shared" si="34"/>
        <v>5965</v>
      </c>
      <c r="X41" s="203">
        <f t="shared" ref="X41:AD41" si="35">SUM(X42+X44)</f>
        <v>0</v>
      </c>
      <c r="Y41" s="203">
        <f t="shared" si="35"/>
        <v>0</v>
      </c>
      <c r="Z41" s="203">
        <f>SUM(Z42+Z44)</f>
        <v>5965</v>
      </c>
      <c r="AA41" s="203">
        <f>SUM(AA42+AA44)</f>
        <v>0</v>
      </c>
      <c r="AB41" s="203">
        <f t="shared" si="35"/>
        <v>5965</v>
      </c>
      <c r="AC41" s="203">
        <f>SUM(AC42+AC44)</f>
        <v>0</v>
      </c>
      <c r="AD41" s="203">
        <f t="shared" si="35"/>
        <v>5965</v>
      </c>
      <c r="AE41" s="203">
        <f t="shared" ref="AE41:AM41" si="36">SUM(AE42+AE44)</f>
        <v>0</v>
      </c>
      <c r="AF41" s="203">
        <f t="shared" si="36"/>
        <v>5965</v>
      </c>
      <c r="AG41" s="203">
        <f t="shared" si="36"/>
        <v>0</v>
      </c>
      <c r="AH41" s="203">
        <f t="shared" si="36"/>
        <v>5965</v>
      </c>
      <c r="AI41" s="203">
        <f>SUM(AI42+AI44)</f>
        <v>0</v>
      </c>
      <c r="AJ41" s="203">
        <f>SUM(AJ42+AJ44)</f>
        <v>5965</v>
      </c>
      <c r="AK41" s="203">
        <f t="shared" si="36"/>
        <v>0</v>
      </c>
      <c r="AL41" s="203">
        <f t="shared" si="36"/>
        <v>0</v>
      </c>
      <c r="AM41" s="203">
        <f t="shared" si="36"/>
        <v>0</v>
      </c>
    </row>
    <row r="42" spans="2:39" s="164" customFormat="1" ht="26.25" x14ac:dyDescent="0.2">
      <c r="B42" s="249" t="s">
        <v>193</v>
      </c>
      <c r="C42" s="205">
        <f t="shared" ref="C42:AM42" si="37">SUM(C43)</f>
        <v>2000</v>
      </c>
      <c r="D42" s="205">
        <f t="shared" si="37"/>
        <v>3341</v>
      </c>
      <c r="E42" s="205">
        <f t="shared" si="37"/>
        <v>3012</v>
      </c>
      <c r="F42" s="205">
        <f t="shared" si="37"/>
        <v>3576</v>
      </c>
      <c r="G42" s="205">
        <f t="shared" si="37"/>
        <v>3100</v>
      </c>
      <c r="H42" s="205">
        <f t="shared" si="37"/>
        <v>0</v>
      </c>
      <c r="I42" s="205">
        <f t="shared" si="37"/>
        <v>2000</v>
      </c>
      <c r="J42" s="205">
        <f t="shared" si="37"/>
        <v>0</v>
      </c>
      <c r="K42" s="205">
        <f t="shared" si="37"/>
        <v>2000</v>
      </c>
      <c r="L42" s="205">
        <f t="shared" si="37"/>
        <v>0</v>
      </c>
      <c r="M42" s="205">
        <f t="shared" si="37"/>
        <v>2000</v>
      </c>
      <c r="N42" s="205">
        <f t="shared" si="37"/>
        <v>0</v>
      </c>
      <c r="O42" s="205">
        <f t="shared" si="37"/>
        <v>2000</v>
      </c>
      <c r="P42" s="205">
        <f t="shared" si="37"/>
        <v>1241</v>
      </c>
      <c r="Q42" s="205">
        <f t="shared" si="37"/>
        <v>3241</v>
      </c>
      <c r="R42" s="205">
        <f t="shared" si="37"/>
        <v>0</v>
      </c>
      <c r="S42" s="205">
        <f t="shared" si="37"/>
        <v>3241</v>
      </c>
      <c r="T42" s="205">
        <f t="shared" si="37"/>
        <v>100</v>
      </c>
      <c r="U42" s="205">
        <f t="shared" si="37"/>
        <v>3341</v>
      </c>
      <c r="V42" s="205">
        <f t="shared" si="37"/>
        <v>0</v>
      </c>
      <c r="W42" s="205">
        <f t="shared" si="37"/>
        <v>3341</v>
      </c>
      <c r="X42" s="205">
        <f t="shared" si="37"/>
        <v>0</v>
      </c>
      <c r="Y42" s="205">
        <f t="shared" si="37"/>
        <v>0</v>
      </c>
      <c r="Z42" s="205">
        <f t="shared" si="37"/>
        <v>3341</v>
      </c>
      <c r="AA42" s="205">
        <f t="shared" si="37"/>
        <v>0</v>
      </c>
      <c r="AB42" s="205">
        <f t="shared" si="37"/>
        <v>3341</v>
      </c>
      <c r="AC42" s="205">
        <f t="shared" si="37"/>
        <v>0</v>
      </c>
      <c r="AD42" s="205">
        <f t="shared" si="37"/>
        <v>3341</v>
      </c>
      <c r="AE42" s="205">
        <f t="shared" si="37"/>
        <v>0</v>
      </c>
      <c r="AF42" s="205">
        <f t="shared" si="37"/>
        <v>3341</v>
      </c>
      <c r="AG42" s="205">
        <f t="shared" si="37"/>
        <v>0</v>
      </c>
      <c r="AH42" s="205">
        <f t="shared" si="37"/>
        <v>3341</v>
      </c>
      <c r="AI42" s="205">
        <f t="shared" si="37"/>
        <v>0</v>
      </c>
      <c r="AJ42" s="205">
        <f t="shared" si="37"/>
        <v>3341</v>
      </c>
      <c r="AK42" s="205">
        <f t="shared" si="37"/>
        <v>0</v>
      </c>
      <c r="AL42" s="205">
        <f t="shared" si="37"/>
        <v>0</v>
      </c>
      <c r="AM42" s="205">
        <f t="shared" si="37"/>
        <v>0</v>
      </c>
    </row>
    <row r="43" spans="2:39" s="164" customFormat="1" ht="26.25" x14ac:dyDescent="0.2">
      <c r="B43" s="177" t="s">
        <v>90</v>
      </c>
      <c r="C43" s="195">
        <v>2000</v>
      </c>
      <c r="D43" s="195">
        <v>3341</v>
      </c>
      <c r="E43" s="195">
        <v>3012</v>
      </c>
      <c r="F43" s="195">
        <v>3576</v>
      </c>
      <c r="G43" s="195">
        <v>3100</v>
      </c>
      <c r="H43" s="195">
        <v>0</v>
      </c>
      <c r="I43" s="195">
        <v>2000</v>
      </c>
      <c r="J43" s="195">
        <v>0</v>
      </c>
      <c r="K43" s="195">
        <f t="shared" si="24"/>
        <v>2000</v>
      </c>
      <c r="L43" s="195">
        <v>0</v>
      </c>
      <c r="M43" s="195">
        <f>SUM(K43+L43)</f>
        <v>2000</v>
      </c>
      <c r="N43" s="195">
        <v>0</v>
      </c>
      <c r="O43" s="195">
        <f t="shared" si="25"/>
        <v>2000</v>
      </c>
      <c r="P43" s="195">
        <v>1241</v>
      </c>
      <c r="Q43" s="195">
        <f>SUM(O43+P43)</f>
        <v>3241</v>
      </c>
      <c r="R43" s="195">
        <v>0</v>
      </c>
      <c r="S43" s="195">
        <f>SUM(Q43+R43)</f>
        <v>3241</v>
      </c>
      <c r="T43" s="195">
        <v>100</v>
      </c>
      <c r="U43" s="195">
        <f>SUM(S43+T43)</f>
        <v>3341</v>
      </c>
      <c r="V43" s="195">
        <v>0</v>
      </c>
      <c r="W43" s="195">
        <f t="shared" si="19"/>
        <v>3341</v>
      </c>
      <c r="X43" s="195">
        <v>0</v>
      </c>
      <c r="Y43" s="195">
        <v>0</v>
      </c>
      <c r="Z43" s="195">
        <f t="shared" si="26"/>
        <v>3341</v>
      </c>
      <c r="AA43" s="195">
        <v>0</v>
      </c>
      <c r="AB43" s="195">
        <f>SUM(Z43+AA43)</f>
        <v>3341</v>
      </c>
      <c r="AC43" s="195">
        <v>0</v>
      </c>
      <c r="AD43" s="195">
        <f>SUM(AB43+AC43)</f>
        <v>3341</v>
      </c>
      <c r="AE43" s="195">
        <v>0</v>
      </c>
      <c r="AF43" s="195">
        <f t="shared" si="27"/>
        <v>3341</v>
      </c>
      <c r="AG43" s="195">
        <v>0</v>
      </c>
      <c r="AH43" s="195">
        <f>SUM(AF43+AG43)</f>
        <v>3341</v>
      </c>
      <c r="AI43" s="195">
        <v>0</v>
      </c>
      <c r="AJ43" s="195">
        <f>SUM(AH43+AI43)</f>
        <v>3341</v>
      </c>
      <c r="AK43" s="195">
        <v>0</v>
      </c>
      <c r="AL43" s="195">
        <v>0</v>
      </c>
      <c r="AM43" s="195">
        <v>0</v>
      </c>
    </row>
    <row r="44" spans="2:39" s="164" customFormat="1" ht="26.25" x14ac:dyDescent="0.2">
      <c r="B44" s="249" t="s">
        <v>105</v>
      </c>
      <c r="C44" s="205">
        <f t="shared" ref="C44:AM44" si="38">SUM(C45)</f>
        <v>500</v>
      </c>
      <c r="D44" s="205">
        <f t="shared" si="38"/>
        <v>2624</v>
      </c>
      <c r="E44" s="205">
        <f t="shared" si="38"/>
        <v>2492</v>
      </c>
      <c r="F44" s="205">
        <f t="shared" si="38"/>
        <v>1424</v>
      </c>
      <c r="G44" s="205">
        <f t="shared" si="38"/>
        <v>700</v>
      </c>
      <c r="H44" s="205">
        <f t="shared" si="38"/>
        <v>0</v>
      </c>
      <c r="I44" s="205">
        <f t="shared" si="38"/>
        <v>500</v>
      </c>
      <c r="J44" s="205">
        <f t="shared" si="38"/>
        <v>1293</v>
      </c>
      <c r="K44" s="205">
        <f t="shared" si="38"/>
        <v>1793</v>
      </c>
      <c r="L44" s="205">
        <f t="shared" si="38"/>
        <v>224</v>
      </c>
      <c r="M44" s="205">
        <f t="shared" si="38"/>
        <v>2017</v>
      </c>
      <c r="N44" s="205">
        <f t="shared" si="38"/>
        <v>0</v>
      </c>
      <c r="O44" s="205">
        <f t="shared" si="38"/>
        <v>2017</v>
      </c>
      <c r="P44" s="205">
        <f t="shared" si="38"/>
        <v>259</v>
      </c>
      <c r="Q44" s="205">
        <f t="shared" si="38"/>
        <v>2276</v>
      </c>
      <c r="R44" s="205">
        <f t="shared" si="38"/>
        <v>0</v>
      </c>
      <c r="S44" s="205">
        <f t="shared" si="38"/>
        <v>2276</v>
      </c>
      <c r="T44" s="205">
        <f t="shared" si="38"/>
        <v>348</v>
      </c>
      <c r="U44" s="205">
        <f t="shared" si="38"/>
        <v>2624</v>
      </c>
      <c r="V44" s="205">
        <f t="shared" si="38"/>
        <v>0</v>
      </c>
      <c r="W44" s="205">
        <f t="shared" si="38"/>
        <v>2624</v>
      </c>
      <c r="X44" s="205">
        <f t="shared" si="38"/>
        <v>0</v>
      </c>
      <c r="Y44" s="205">
        <f t="shared" si="38"/>
        <v>0</v>
      </c>
      <c r="Z44" s="205">
        <f t="shared" si="38"/>
        <v>2624</v>
      </c>
      <c r="AA44" s="205">
        <f t="shared" si="38"/>
        <v>0</v>
      </c>
      <c r="AB44" s="205">
        <f t="shared" si="38"/>
        <v>2624</v>
      </c>
      <c r="AC44" s="205">
        <f t="shared" si="38"/>
        <v>0</v>
      </c>
      <c r="AD44" s="205">
        <f t="shared" si="38"/>
        <v>2624</v>
      </c>
      <c r="AE44" s="205">
        <f t="shared" si="38"/>
        <v>0</v>
      </c>
      <c r="AF44" s="205">
        <f t="shared" si="38"/>
        <v>2624</v>
      </c>
      <c r="AG44" s="205">
        <f t="shared" si="38"/>
        <v>0</v>
      </c>
      <c r="AH44" s="205">
        <f t="shared" si="38"/>
        <v>2624</v>
      </c>
      <c r="AI44" s="205">
        <f t="shared" si="38"/>
        <v>0</v>
      </c>
      <c r="AJ44" s="205">
        <f t="shared" si="38"/>
        <v>2624</v>
      </c>
      <c r="AK44" s="205">
        <f t="shared" si="38"/>
        <v>0</v>
      </c>
      <c r="AL44" s="205">
        <f t="shared" si="38"/>
        <v>0</v>
      </c>
      <c r="AM44" s="205">
        <f t="shared" si="38"/>
        <v>0</v>
      </c>
    </row>
    <row r="45" spans="2:39" s="164" customFormat="1" ht="26.25" x14ac:dyDescent="0.2">
      <c r="B45" s="177" t="s">
        <v>102</v>
      </c>
      <c r="C45" s="195">
        <v>500</v>
      </c>
      <c r="D45" s="195">
        <v>2624</v>
      </c>
      <c r="E45" s="195">
        <v>2492</v>
      </c>
      <c r="F45" s="195">
        <v>1424</v>
      </c>
      <c r="G45" s="195">
        <v>700</v>
      </c>
      <c r="H45" s="195">
        <v>0</v>
      </c>
      <c r="I45" s="195">
        <v>500</v>
      </c>
      <c r="J45" s="195">
        <v>1293</v>
      </c>
      <c r="K45" s="195">
        <f t="shared" si="24"/>
        <v>1793</v>
      </c>
      <c r="L45" s="195">
        <v>224</v>
      </c>
      <c r="M45" s="195">
        <f>SUM(K45+L45)</f>
        <v>2017</v>
      </c>
      <c r="N45" s="195">
        <v>0</v>
      </c>
      <c r="O45" s="195">
        <f t="shared" si="25"/>
        <v>2017</v>
      </c>
      <c r="P45" s="195">
        <v>259</v>
      </c>
      <c r="Q45" s="195">
        <f>SUM(O45+P45)</f>
        <v>2276</v>
      </c>
      <c r="R45" s="195">
        <v>0</v>
      </c>
      <c r="S45" s="195">
        <f>SUM(Q45+R45)</f>
        <v>2276</v>
      </c>
      <c r="T45" s="195">
        <v>348</v>
      </c>
      <c r="U45" s="195">
        <f>SUM(S45+T45)</f>
        <v>2624</v>
      </c>
      <c r="V45" s="195">
        <v>0</v>
      </c>
      <c r="W45" s="195">
        <f t="shared" si="19"/>
        <v>2624</v>
      </c>
      <c r="X45" s="195">
        <v>0</v>
      </c>
      <c r="Y45" s="195">
        <v>0</v>
      </c>
      <c r="Z45" s="195">
        <f t="shared" si="26"/>
        <v>2624</v>
      </c>
      <c r="AA45" s="195">
        <v>0</v>
      </c>
      <c r="AB45" s="195">
        <f>SUM(Z45+AA45)</f>
        <v>2624</v>
      </c>
      <c r="AC45" s="195">
        <v>0</v>
      </c>
      <c r="AD45" s="195">
        <f>SUM(AB45+AC45)</f>
        <v>2624</v>
      </c>
      <c r="AE45" s="195">
        <v>0</v>
      </c>
      <c r="AF45" s="195">
        <f t="shared" si="27"/>
        <v>2624</v>
      </c>
      <c r="AG45" s="195">
        <v>0</v>
      </c>
      <c r="AH45" s="195">
        <f>SUM(AF45+AG45)</f>
        <v>2624</v>
      </c>
      <c r="AI45" s="195">
        <v>0</v>
      </c>
      <c r="AJ45" s="195">
        <f>SUM(AH45+AI45)</f>
        <v>2624</v>
      </c>
      <c r="AK45" s="195">
        <v>0</v>
      </c>
      <c r="AL45" s="195">
        <v>0</v>
      </c>
      <c r="AM45" s="195">
        <v>0</v>
      </c>
    </row>
    <row r="46" spans="2:39" s="164" customFormat="1" ht="46.5" customHeight="1" x14ac:dyDescent="0.2">
      <c r="B46" s="277" t="s">
        <v>219</v>
      </c>
      <c r="C46" s="203">
        <f>SUM(C47+C51)</f>
        <v>7510</v>
      </c>
      <c r="D46" s="203">
        <f>SUM(D47+D51)</f>
        <v>7510</v>
      </c>
      <c r="E46" s="203">
        <f>SUM(E47+E51)</f>
        <v>7269</v>
      </c>
      <c r="F46" s="203">
        <f t="shared" ref="F46:AD46" si="39">SUM(F47+F51)</f>
        <v>9430</v>
      </c>
      <c r="G46" s="203">
        <f>SUM(G47+G51)</f>
        <v>9430</v>
      </c>
      <c r="H46" s="203">
        <f t="shared" si="39"/>
        <v>0</v>
      </c>
      <c r="I46" s="203">
        <f>SUM(I47+I51)</f>
        <v>7510</v>
      </c>
      <c r="J46" s="203">
        <f t="shared" si="39"/>
        <v>0</v>
      </c>
      <c r="K46" s="203">
        <f t="shared" si="39"/>
        <v>7510</v>
      </c>
      <c r="L46" s="203">
        <f t="shared" si="39"/>
        <v>0</v>
      </c>
      <c r="M46" s="203">
        <f t="shared" si="39"/>
        <v>7510</v>
      </c>
      <c r="N46" s="203">
        <f t="shared" si="39"/>
        <v>0</v>
      </c>
      <c r="O46" s="203">
        <f t="shared" si="39"/>
        <v>7510</v>
      </c>
      <c r="P46" s="203">
        <f t="shared" si="39"/>
        <v>0</v>
      </c>
      <c r="Q46" s="203">
        <f t="shared" si="39"/>
        <v>7510</v>
      </c>
      <c r="R46" s="203">
        <f>SUM(R47+R51)</f>
        <v>0</v>
      </c>
      <c r="S46" s="203">
        <f t="shared" si="39"/>
        <v>7510</v>
      </c>
      <c r="T46" s="203">
        <f>SUM(T47+T51)</f>
        <v>0</v>
      </c>
      <c r="U46" s="203">
        <f t="shared" si="39"/>
        <v>7510</v>
      </c>
      <c r="V46" s="203">
        <f>SUM(V47+V51)</f>
        <v>0</v>
      </c>
      <c r="W46" s="203">
        <f t="shared" si="39"/>
        <v>7510</v>
      </c>
      <c r="X46" s="203">
        <f>SUM(X47+X51)</f>
        <v>0</v>
      </c>
      <c r="Y46" s="203">
        <f>SUM(Y47+Y51)</f>
        <v>0</v>
      </c>
      <c r="Z46" s="203">
        <f>SUM(Z47+Z51)</f>
        <v>7510</v>
      </c>
      <c r="AA46" s="203">
        <f>SUM(AA47+AA51)</f>
        <v>0</v>
      </c>
      <c r="AB46" s="203">
        <f t="shared" si="39"/>
        <v>7510</v>
      </c>
      <c r="AC46" s="203">
        <f>SUM(AC47+AC51)</f>
        <v>0</v>
      </c>
      <c r="AD46" s="203">
        <f t="shared" si="39"/>
        <v>7510</v>
      </c>
      <c r="AE46" s="203">
        <f t="shared" ref="AE46:AM46" si="40">SUM(AE47+AE51)</f>
        <v>0</v>
      </c>
      <c r="AF46" s="203">
        <f t="shared" si="40"/>
        <v>7510</v>
      </c>
      <c r="AG46" s="203">
        <f>SUM(AG47+AG51)</f>
        <v>0</v>
      </c>
      <c r="AH46" s="203">
        <f>SUM(AH47+AH51)</f>
        <v>7510</v>
      </c>
      <c r="AI46" s="203">
        <f>SUM(AI47+AI51)</f>
        <v>0</v>
      </c>
      <c r="AJ46" s="203">
        <f>SUM(AJ47+AJ51)</f>
        <v>7510</v>
      </c>
      <c r="AK46" s="203">
        <f t="shared" si="40"/>
        <v>0</v>
      </c>
      <c r="AL46" s="203">
        <f t="shared" si="40"/>
        <v>0</v>
      </c>
      <c r="AM46" s="203">
        <f t="shared" si="40"/>
        <v>0</v>
      </c>
    </row>
    <row r="47" spans="2:39" s="164" customFormat="1" ht="27" customHeight="1" x14ac:dyDescent="0.2">
      <c r="B47" s="249" t="s">
        <v>193</v>
      </c>
      <c r="C47" s="205">
        <f>SUM(C48:C50)</f>
        <v>7510</v>
      </c>
      <c r="D47" s="205">
        <f>SUM(D48:D50)</f>
        <v>7510</v>
      </c>
      <c r="E47" s="205">
        <f>SUM(E48:E50)</f>
        <v>7269</v>
      </c>
      <c r="F47" s="205">
        <f t="shared" ref="F47:W47" si="41">SUM(F48:F50)</f>
        <v>9430</v>
      </c>
      <c r="G47" s="205">
        <f>SUM(G48:G50)</f>
        <v>9430</v>
      </c>
      <c r="H47" s="205">
        <f t="shared" si="41"/>
        <v>0</v>
      </c>
      <c r="I47" s="205">
        <f>SUM(I48:I50)</f>
        <v>7510</v>
      </c>
      <c r="J47" s="205">
        <f t="shared" si="41"/>
        <v>0</v>
      </c>
      <c r="K47" s="205">
        <f t="shared" si="41"/>
        <v>7510</v>
      </c>
      <c r="L47" s="205">
        <f t="shared" si="41"/>
        <v>0</v>
      </c>
      <c r="M47" s="205">
        <f t="shared" si="41"/>
        <v>7510</v>
      </c>
      <c r="N47" s="205">
        <f t="shared" si="41"/>
        <v>0</v>
      </c>
      <c r="O47" s="205">
        <f t="shared" si="41"/>
        <v>7510</v>
      </c>
      <c r="P47" s="205">
        <f t="shared" si="41"/>
        <v>0</v>
      </c>
      <c r="Q47" s="205">
        <f t="shared" si="41"/>
        <v>7510</v>
      </c>
      <c r="R47" s="205">
        <f>SUM(R48:R50)</f>
        <v>0</v>
      </c>
      <c r="S47" s="205">
        <f t="shared" si="41"/>
        <v>7510</v>
      </c>
      <c r="T47" s="205">
        <f>SUM(T48:T50)</f>
        <v>0</v>
      </c>
      <c r="U47" s="205">
        <f t="shared" si="41"/>
        <v>7510</v>
      </c>
      <c r="V47" s="205">
        <f>SUM(V48:V50)</f>
        <v>0</v>
      </c>
      <c r="W47" s="205">
        <f t="shared" si="41"/>
        <v>7510</v>
      </c>
      <c r="X47" s="205">
        <f t="shared" ref="X47:AD47" si="42">SUM(X48:X50)</f>
        <v>0</v>
      </c>
      <c r="Y47" s="205">
        <f t="shared" si="42"/>
        <v>0</v>
      </c>
      <c r="Z47" s="205">
        <f>SUM(Z48:Z50)</f>
        <v>7510</v>
      </c>
      <c r="AA47" s="205">
        <f>SUM(AA48:AA50)</f>
        <v>0</v>
      </c>
      <c r="AB47" s="205">
        <f t="shared" si="42"/>
        <v>7510</v>
      </c>
      <c r="AC47" s="205">
        <f>SUM(AC48:AC50)</f>
        <v>0</v>
      </c>
      <c r="AD47" s="205">
        <f t="shared" si="42"/>
        <v>7510</v>
      </c>
      <c r="AE47" s="205">
        <f t="shared" ref="AE47:AM47" si="43">SUM(AE48:AE50)</f>
        <v>0</v>
      </c>
      <c r="AF47" s="205">
        <f t="shared" si="43"/>
        <v>7510</v>
      </c>
      <c r="AG47" s="205">
        <f t="shared" si="43"/>
        <v>0</v>
      </c>
      <c r="AH47" s="205">
        <f t="shared" si="43"/>
        <v>7510</v>
      </c>
      <c r="AI47" s="205">
        <f>SUM(AI48:AI50)</f>
        <v>0</v>
      </c>
      <c r="AJ47" s="205">
        <f>SUM(AJ48:AJ50)</f>
        <v>7510</v>
      </c>
      <c r="AK47" s="205">
        <f t="shared" si="43"/>
        <v>0</v>
      </c>
      <c r="AL47" s="205">
        <f t="shared" si="43"/>
        <v>0</v>
      </c>
      <c r="AM47" s="205">
        <f t="shared" si="43"/>
        <v>0</v>
      </c>
    </row>
    <row r="48" spans="2:39" s="164" customFormat="1" ht="20.25" customHeight="1" x14ac:dyDescent="0.2">
      <c r="B48" s="177" t="s">
        <v>87</v>
      </c>
      <c r="C48" s="195">
        <v>7310</v>
      </c>
      <c r="D48" s="195">
        <v>7310</v>
      </c>
      <c r="E48" s="195">
        <v>7094</v>
      </c>
      <c r="F48" s="195">
        <v>9210</v>
      </c>
      <c r="G48" s="195">
        <v>9210</v>
      </c>
      <c r="H48" s="195">
        <v>0</v>
      </c>
      <c r="I48" s="195">
        <v>7310</v>
      </c>
      <c r="J48" s="195">
        <v>0</v>
      </c>
      <c r="K48" s="195">
        <f t="shared" si="24"/>
        <v>7310</v>
      </c>
      <c r="L48" s="195">
        <v>0</v>
      </c>
      <c r="M48" s="195">
        <f t="shared" ref="M48:M53" si="44">SUM(K48+L48)</f>
        <v>7310</v>
      </c>
      <c r="N48" s="195">
        <v>0</v>
      </c>
      <c r="O48" s="195">
        <f t="shared" si="25"/>
        <v>7310</v>
      </c>
      <c r="P48" s="195">
        <v>0</v>
      </c>
      <c r="Q48" s="195">
        <f t="shared" ref="Q48:Q53" si="45">SUM(O48+P48)</f>
        <v>7310</v>
      </c>
      <c r="R48" s="195">
        <v>0</v>
      </c>
      <c r="S48" s="195">
        <f t="shared" ref="S48:S53" si="46">SUM(Q48+R48)</f>
        <v>7310</v>
      </c>
      <c r="T48" s="195">
        <v>0</v>
      </c>
      <c r="U48" s="195">
        <f t="shared" ref="U48:U53" si="47">SUM(S48+T48)</f>
        <v>7310</v>
      </c>
      <c r="V48" s="195">
        <v>0</v>
      </c>
      <c r="W48" s="195">
        <f t="shared" si="19"/>
        <v>7310</v>
      </c>
      <c r="X48" s="195">
        <v>0</v>
      </c>
      <c r="Y48" s="195">
        <v>0</v>
      </c>
      <c r="Z48" s="195">
        <f t="shared" si="26"/>
        <v>7310</v>
      </c>
      <c r="AA48" s="195">
        <v>0</v>
      </c>
      <c r="AB48" s="195">
        <f t="shared" ref="AB48:AB53" si="48">SUM(Z48+AA48)</f>
        <v>7310</v>
      </c>
      <c r="AC48" s="195">
        <v>0</v>
      </c>
      <c r="AD48" s="195">
        <f t="shared" ref="AD48:AD53" si="49">SUM(AB48+AC48)</f>
        <v>7310</v>
      </c>
      <c r="AE48" s="195">
        <v>0</v>
      </c>
      <c r="AF48" s="195">
        <f t="shared" si="27"/>
        <v>7310</v>
      </c>
      <c r="AG48" s="195">
        <v>0</v>
      </c>
      <c r="AH48" s="195">
        <f>SUM(AF48+AG48)</f>
        <v>7310</v>
      </c>
      <c r="AI48" s="195">
        <v>0</v>
      </c>
      <c r="AJ48" s="195">
        <f>SUM(AH48+AI48)</f>
        <v>7310</v>
      </c>
      <c r="AK48" s="195">
        <v>0</v>
      </c>
      <c r="AL48" s="195">
        <v>0</v>
      </c>
      <c r="AM48" s="195">
        <v>0</v>
      </c>
    </row>
    <row r="49" spans="1:39" s="164" customFormat="1" ht="23.25" customHeight="1" x14ac:dyDescent="0.2">
      <c r="B49" s="177" t="s">
        <v>88</v>
      </c>
      <c r="C49" s="195">
        <v>200</v>
      </c>
      <c r="D49" s="195">
        <v>200</v>
      </c>
      <c r="E49" s="195">
        <v>175</v>
      </c>
      <c r="F49" s="195">
        <v>220</v>
      </c>
      <c r="G49" s="195">
        <v>220</v>
      </c>
      <c r="H49" s="195">
        <v>0</v>
      </c>
      <c r="I49" s="195">
        <v>200</v>
      </c>
      <c r="J49" s="195">
        <v>0</v>
      </c>
      <c r="K49" s="195">
        <f t="shared" si="24"/>
        <v>200</v>
      </c>
      <c r="L49" s="195">
        <v>0</v>
      </c>
      <c r="M49" s="195">
        <f t="shared" si="44"/>
        <v>200</v>
      </c>
      <c r="N49" s="195">
        <v>0</v>
      </c>
      <c r="O49" s="195">
        <f t="shared" si="25"/>
        <v>200</v>
      </c>
      <c r="P49" s="195">
        <v>0</v>
      </c>
      <c r="Q49" s="195">
        <f t="shared" si="45"/>
        <v>200</v>
      </c>
      <c r="R49" s="195">
        <v>0</v>
      </c>
      <c r="S49" s="195">
        <f t="shared" si="46"/>
        <v>200</v>
      </c>
      <c r="T49" s="195">
        <v>0</v>
      </c>
      <c r="U49" s="195">
        <f t="shared" si="47"/>
        <v>200</v>
      </c>
      <c r="V49" s="195">
        <v>0</v>
      </c>
      <c r="W49" s="195">
        <f t="shared" si="19"/>
        <v>200</v>
      </c>
      <c r="X49" s="195">
        <v>0</v>
      </c>
      <c r="Y49" s="195">
        <v>0</v>
      </c>
      <c r="Z49" s="195">
        <f t="shared" si="26"/>
        <v>200</v>
      </c>
      <c r="AA49" s="195">
        <v>0</v>
      </c>
      <c r="AB49" s="195">
        <f t="shared" si="48"/>
        <v>200</v>
      </c>
      <c r="AC49" s="195">
        <v>0</v>
      </c>
      <c r="AD49" s="195">
        <f t="shared" si="49"/>
        <v>200</v>
      </c>
      <c r="AE49" s="195">
        <v>0</v>
      </c>
      <c r="AF49" s="195">
        <f t="shared" si="27"/>
        <v>200</v>
      </c>
      <c r="AG49" s="195">
        <v>0</v>
      </c>
      <c r="AH49" s="195">
        <f>SUM(AF49+AG49)</f>
        <v>200</v>
      </c>
      <c r="AI49" s="195">
        <v>0</v>
      </c>
      <c r="AJ49" s="195">
        <f>SUM(AH49+AI49)</f>
        <v>200</v>
      </c>
      <c r="AK49" s="195">
        <v>0</v>
      </c>
      <c r="AL49" s="195">
        <v>0</v>
      </c>
      <c r="AM49" s="195">
        <v>0</v>
      </c>
    </row>
    <row r="50" spans="1:39" s="164" customFormat="1" ht="23.25" customHeight="1" x14ac:dyDescent="0.2">
      <c r="B50" s="178" t="s">
        <v>96</v>
      </c>
      <c r="C50" s="195">
        <v>0</v>
      </c>
      <c r="D50" s="195">
        <v>0</v>
      </c>
      <c r="E50" s="195">
        <v>0</v>
      </c>
      <c r="F50" s="195">
        <v>0</v>
      </c>
      <c r="G50" s="195">
        <v>0</v>
      </c>
      <c r="H50" s="195">
        <v>0</v>
      </c>
      <c r="I50" s="195">
        <v>0</v>
      </c>
      <c r="J50" s="195">
        <v>0</v>
      </c>
      <c r="K50" s="195">
        <f t="shared" si="24"/>
        <v>0</v>
      </c>
      <c r="L50" s="195">
        <v>0</v>
      </c>
      <c r="M50" s="195">
        <f t="shared" si="44"/>
        <v>0</v>
      </c>
      <c r="N50" s="195">
        <v>0</v>
      </c>
      <c r="O50" s="195">
        <f t="shared" si="25"/>
        <v>0</v>
      </c>
      <c r="P50" s="195">
        <v>0</v>
      </c>
      <c r="Q50" s="195">
        <f t="shared" si="45"/>
        <v>0</v>
      </c>
      <c r="R50" s="195">
        <v>0</v>
      </c>
      <c r="S50" s="195">
        <f t="shared" si="46"/>
        <v>0</v>
      </c>
      <c r="T50" s="195">
        <v>0</v>
      </c>
      <c r="U50" s="195">
        <f t="shared" si="47"/>
        <v>0</v>
      </c>
      <c r="V50" s="195">
        <v>0</v>
      </c>
      <c r="W50" s="195">
        <f t="shared" si="19"/>
        <v>0</v>
      </c>
      <c r="X50" s="195">
        <v>0</v>
      </c>
      <c r="Y50" s="195">
        <v>0</v>
      </c>
      <c r="Z50" s="195">
        <f t="shared" si="26"/>
        <v>0</v>
      </c>
      <c r="AA50" s="195">
        <v>0</v>
      </c>
      <c r="AB50" s="195">
        <f t="shared" si="48"/>
        <v>0</v>
      </c>
      <c r="AC50" s="195">
        <v>0</v>
      </c>
      <c r="AD50" s="195">
        <f t="shared" si="49"/>
        <v>0</v>
      </c>
      <c r="AE50" s="195">
        <v>0</v>
      </c>
      <c r="AF50" s="195">
        <f t="shared" si="27"/>
        <v>0</v>
      </c>
      <c r="AG50" s="195">
        <v>0</v>
      </c>
      <c r="AH50" s="195">
        <f>SUM(AF50+AG50)</f>
        <v>0</v>
      </c>
      <c r="AI50" s="195">
        <v>0</v>
      </c>
      <c r="AJ50" s="195">
        <f>SUM(AH50+AI50)</f>
        <v>0</v>
      </c>
      <c r="AK50" s="195">
        <v>0</v>
      </c>
      <c r="AL50" s="195">
        <v>0</v>
      </c>
      <c r="AM50" s="195">
        <v>0</v>
      </c>
    </row>
    <row r="51" spans="1:39" s="164" customFormat="1" ht="24" customHeight="1" x14ac:dyDescent="0.2">
      <c r="B51" s="249" t="s">
        <v>105</v>
      </c>
      <c r="C51" s="205">
        <f t="shared" ref="C51:AM51" si="50">SUM(C52)</f>
        <v>0</v>
      </c>
      <c r="D51" s="205">
        <f>SUM(D52)</f>
        <v>0</v>
      </c>
      <c r="E51" s="205">
        <f t="shared" si="50"/>
        <v>0</v>
      </c>
      <c r="F51" s="205">
        <f t="shared" si="50"/>
        <v>0</v>
      </c>
      <c r="G51" s="205">
        <f t="shared" si="50"/>
        <v>0</v>
      </c>
      <c r="H51" s="205">
        <f t="shared" si="50"/>
        <v>0</v>
      </c>
      <c r="I51" s="205">
        <f t="shared" si="50"/>
        <v>0</v>
      </c>
      <c r="J51" s="205">
        <f t="shared" si="50"/>
        <v>0</v>
      </c>
      <c r="K51" s="195">
        <f t="shared" si="24"/>
        <v>0</v>
      </c>
      <c r="L51" s="205">
        <f t="shared" si="50"/>
        <v>0</v>
      </c>
      <c r="M51" s="205">
        <f t="shared" si="50"/>
        <v>0</v>
      </c>
      <c r="N51" s="205">
        <f t="shared" si="50"/>
        <v>0</v>
      </c>
      <c r="O51" s="195">
        <f t="shared" si="25"/>
        <v>0</v>
      </c>
      <c r="P51" s="205">
        <f t="shared" si="50"/>
        <v>0</v>
      </c>
      <c r="Q51" s="205">
        <f t="shared" si="50"/>
        <v>0</v>
      </c>
      <c r="R51" s="205">
        <f t="shared" si="50"/>
        <v>0</v>
      </c>
      <c r="S51" s="205">
        <f t="shared" si="50"/>
        <v>0</v>
      </c>
      <c r="T51" s="205">
        <f t="shared" si="50"/>
        <v>0</v>
      </c>
      <c r="U51" s="205">
        <f t="shared" si="50"/>
        <v>0</v>
      </c>
      <c r="V51" s="205">
        <f t="shared" si="50"/>
        <v>0</v>
      </c>
      <c r="W51" s="205">
        <f t="shared" si="50"/>
        <v>0</v>
      </c>
      <c r="X51" s="205">
        <f t="shared" si="50"/>
        <v>0</v>
      </c>
      <c r="Y51" s="205">
        <f t="shared" si="50"/>
        <v>0</v>
      </c>
      <c r="Z51" s="205">
        <f t="shared" si="50"/>
        <v>0</v>
      </c>
      <c r="AA51" s="205">
        <f t="shared" si="50"/>
        <v>0</v>
      </c>
      <c r="AB51" s="205">
        <f t="shared" si="50"/>
        <v>0</v>
      </c>
      <c r="AC51" s="205">
        <f t="shared" si="50"/>
        <v>0</v>
      </c>
      <c r="AD51" s="205">
        <f t="shared" si="50"/>
        <v>0</v>
      </c>
      <c r="AE51" s="205">
        <f t="shared" si="50"/>
        <v>0</v>
      </c>
      <c r="AF51" s="205">
        <f t="shared" si="50"/>
        <v>0</v>
      </c>
      <c r="AG51" s="205">
        <f t="shared" si="50"/>
        <v>0</v>
      </c>
      <c r="AH51" s="205">
        <f t="shared" si="50"/>
        <v>0</v>
      </c>
      <c r="AI51" s="205">
        <f t="shared" si="50"/>
        <v>0</v>
      </c>
      <c r="AJ51" s="205">
        <f t="shared" si="50"/>
        <v>0</v>
      </c>
      <c r="AK51" s="205">
        <f t="shared" si="50"/>
        <v>0</v>
      </c>
      <c r="AL51" s="205">
        <f t="shared" si="50"/>
        <v>0</v>
      </c>
      <c r="AM51" s="205">
        <f t="shared" si="50"/>
        <v>0</v>
      </c>
    </row>
    <row r="52" spans="1:39" s="164" customFormat="1" ht="24" customHeight="1" x14ac:dyDescent="0.2">
      <c r="B52" s="177" t="s">
        <v>101</v>
      </c>
      <c r="C52" s="195">
        <v>0</v>
      </c>
      <c r="D52" s="195">
        <v>0</v>
      </c>
      <c r="E52" s="195">
        <v>0</v>
      </c>
      <c r="F52" s="195">
        <v>0</v>
      </c>
      <c r="G52" s="195">
        <v>0</v>
      </c>
      <c r="H52" s="195">
        <v>0</v>
      </c>
      <c r="I52" s="195">
        <v>0</v>
      </c>
      <c r="J52" s="195">
        <v>0</v>
      </c>
      <c r="K52" s="195">
        <f t="shared" si="24"/>
        <v>0</v>
      </c>
      <c r="L52" s="195">
        <v>0</v>
      </c>
      <c r="M52" s="195">
        <f t="shared" si="44"/>
        <v>0</v>
      </c>
      <c r="N52" s="195">
        <v>0</v>
      </c>
      <c r="O52" s="195">
        <f t="shared" si="25"/>
        <v>0</v>
      </c>
      <c r="P52" s="195">
        <v>0</v>
      </c>
      <c r="Q52" s="195">
        <f t="shared" si="45"/>
        <v>0</v>
      </c>
      <c r="R52" s="195">
        <v>0</v>
      </c>
      <c r="S52" s="195">
        <f t="shared" si="46"/>
        <v>0</v>
      </c>
      <c r="T52" s="195">
        <v>0</v>
      </c>
      <c r="U52" s="195">
        <f t="shared" si="47"/>
        <v>0</v>
      </c>
      <c r="V52" s="195">
        <v>0</v>
      </c>
      <c r="W52" s="195">
        <f t="shared" si="19"/>
        <v>0</v>
      </c>
      <c r="X52" s="195">
        <v>0</v>
      </c>
      <c r="Y52" s="195">
        <v>0</v>
      </c>
      <c r="Z52" s="195">
        <f t="shared" si="26"/>
        <v>0</v>
      </c>
      <c r="AA52" s="195">
        <v>0</v>
      </c>
      <c r="AB52" s="195">
        <f t="shared" si="48"/>
        <v>0</v>
      </c>
      <c r="AC52" s="195">
        <v>0</v>
      </c>
      <c r="AD52" s="195">
        <f t="shared" si="49"/>
        <v>0</v>
      </c>
      <c r="AE52" s="195">
        <v>0</v>
      </c>
      <c r="AF52" s="195">
        <f t="shared" si="27"/>
        <v>0</v>
      </c>
      <c r="AG52" s="195">
        <v>0</v>
      </c>
      <c r="AH52" s="195">
        <f>SUM(AF52+AG52)</f>
        <v>0</v>
      </c>
      <c r="AI52" s="195">
        <v>0</v>
      </c>
      <c r="AJ52" s="195">
        <f>SUM(AH52+AI52)</f>
        <v>0</v>
      </c>
      <c r="AK52" s="195">
        <v>0</v>
      </c>
      <c r="AL52" s="195">
        <v>0</v>
      </c>
      <c r="AM52" s="195">
        <f>SUM(AK52+AL52)</f>
        <v>0</v>
      </c>
    </row>
    <row r="53" spans="1:39" s="164" customFormat="1" ht="27.75" hidden="1" customHeight="1" x14ac:dyDescent="0.2">
      <c r="B53" s="178" t="s">
        <v>96</v>
      </c>
      <c r="C53" s="195"/>
      <c r="D53" s="195"/>
      <c r="E53" s="195"/>
      <c r="F53" s="195"/>
      <c r="G53" s="195"/>
      <c r="H53" s="195"/>
      <c r="I53" s="195"/>
      <c r="J53" s="195"/>
      <c r="K53" s="195">
        <f t="shared" si="24"/>
        <v>0</v>
      </c>
      <c r="L53" s="195"/>
      <c r="M53" s="195">
        <f t="shared" si="44"/>
        <v>0</v>
      </c>
      <c r="N53" s="195"/>
      <c r="O53" s="195">
        <f t="shared" si="25"/>
        <v>0</v>
      </c>
      <c r="P53" s="195"/>
      <c r="Q53" s="195">
        <f t="shared" si="45"/>
        <v>0</v>
      </c>
      <c r="R53" s="195"/>
      <c r="S53" s="195">
        <f t="shared" si="46"/>
        <v>0</v>
      </c>
      <c r="T53" s="195"/>
      <c r="U53" s="195">
        <f t="shared" si="47"/>
        <v>0</v>
      </c>
      <c r="V53" s="195"/>
      <c r="W53" s="195">
        <f t="shared" si="19"/>
        <v>0</v>
      </c>
      <c r="X53" s="195"/>
      <c r="Y53" s="195"/>
      <c r="Z53" s="195">
        <f t="shared" si="26"/>
        <v>0</v>
      </c>
      <c r="AA53" s="195"/>
      <c r="AB53" s="195">
        <f t="shared" si="48"/>
        <v>0</v>
      </c>
      <c r="AC53" s="195"/>
      <c r="AD53" s="195">
        <f t="shared" si="49"/>
        <v>0</v>
      </c>
      <c r="AE53" s="195"/>
      <c r="AF53" s="195">
        <f t="shared" si="27"/>
        <v>0</v>
      </c>
      <c r="AG53" s="195"/>
      <c r="AH53" s="195">
        <f>SUM(AF53+AG53)</f>
        <v>0</v>
      </c>
      <c r="AI53" s="195"/>
      <c r="AJ53" s="195">
        <f>SUM(AH53+AI53)</f>
        <v>0</v>
      </c>
      <c r="AK53" s="195">
        <f>SUM(AB53*5/100+AB53)</f>
        <v>0</v>
      </c>
      <c r="AL53" s="195"/>
      <c r="AM53" s="195"/>
    </row>
    <row r="54" spans="1:39" s="164" customFormat="1" ht="22.5" customHeight="1" x14ac:dyDescent="0.2">
      <c r="B54" s="247" t="s">
        <v>220</v>
      </c>
      <c r="C54" s="203">
        <f>SUM(C55+C59)</f>
        <v>618</v>
      </c>
      <c r="D54" s="203">
        <f>SUM(D55+D59)</f>
        <v>122</v>
      </c>
      <c r="E54" s="203">
        <f>SUM(E55+E59)</f>
        <v>104</v>
      </c>
      <c r="F54" s="203">
        <f t="shared" ref="F54:W54" si="51">SUM(F55+F59)</f>
        <v>25206</v>
      </c>
      <c r="G54" s="203">
        <f>SUM(G55+G59)</f>
        <v>18057</v>
      </c>
      <c r="H54" s="203">
        <f t="shared" si="51"/>
        <v>0</v>
      </c>
      <c r="I54" s="203">
        <f>SUM(I55+I59)</f>
        <v>618</v>
      </c>
      <c r="J54" s="203">
        <f t="shared" si="51"/>
        <v>0</v>
      </c>
      <c r="K54" s="203">
        <f t="shared" si="51"/>
        <v>618</v>
      </c>
      <c r="L54" s="203">
        <f t="shared" si="51"/>
        <v>0</v>
      </c>
      <c r="M54" s="203">
        <f t="shared" si="51"/>
        <v>618</v>
      </c>
      <c r="N54" s="203">
        <f t="shared" si="51"/>
        <v>0</v>
      </c>
      <c r="O54" s="203">
        <f t="shared" si="51"/>
        <v>618</v>
      </c>
      <c r="P54" s="203">
        <f t="shared" si="51"/>
        <v>65</v>
      </c>
      <c r="Q54" s="203">
        <f t="shared" si="51"/>
        <v>683</v>
      </c>
      <c r="R54" s="203">
        <f>SUM(R55+R59)</f>
        <v>0</v>
      </c>
      <c r="S54" s="203">
        <f t="shared" si="51"/>
        <v>683</v>
      </c>
      <c r="T54" s="203">
        <f>SUM(T55+T59)</f>
        <v>-65</v>
      </c>
      <c r="U54" s="203">
        <f t="shared" si="51"/>
        <v>618</v>
      </c>
      <c r="V54" s="203">
        <f>SUM(V55+V59)</f>
        <v>35</v>
      </c>
      <c r="W54" s="203">
        <f t="shared" si="51"/>
        <v>653</v>
      </c>
      <c r="X54" s="203">
        <f t="shared" ref="X54:AD54" si="52">SUM(X55+X59)</f>
        <v>0</v>
      </c>
      <c r="Y54" s="203">
        <f t="shared" si="52"/>
        <v>3</v>
      </c>
      <c r="Z54" s="203">
        <f>SUM(Z55+Z59)</f>
        <v>656</v>
      </c>
      <c r="AA54" s="203">
        <f>SUM(AA55+AA59)</f>
        <v>0</v>
      </c>
      <c r="AB54" s="203">
        <f t="shared" si="52"/>
        <v>656</v>
      </c>
      <c r="AC54" s="203">
        <f>SUM(AC55+AC59)</f>
        <v>-534</v>
      </c>
      <c r="AD54" s="203">
        <f t="shared" si="52"/>
        <v>122</v>
      </c>
      <c r="AE54" s="203">
        <f t="shared" ref="AE54:AM54" si="53">SUM(AE55+AE59)</f>
        <v>0</v>
      </c>
      <c r="AF54" s="203">
        <f t="shared" si="53"/>
        <v>122</v>
      </c>
      <c r="AG54" s="203">
        <f t="shared" si="53"/>
        <v>0</v>
      </c>
      <c r="AH54" s="203">
        <f t="shared" si="53"/>
        <v>122</v>
      </c>
      <c r="AI54" s="203">
        <f>SUM(AI55+AI59)</f>
        <v>0</v>
      </c>
      <c r="AJ54" s="203">
        <f>SUM(AJ55+AJ59)</f>
        <v>122</v>
      </c>
      <c r="AK54" s="203">
        <f t="shared" si="53"/>
        <v>0</v>
      </c>
      <c r="AL54" s="203">
        <f t="shared" si="53"/>
        <v>0</v>
      </c>
      <c r="AM54" s="203">
        <f t="shared" si="53"/>
        <v>0</v>
      </c>
    </row>
    <row r="55" spans="1:39" s="164" customFormat="1" ht="22.5" customHeight="1" x14ac:dyDescent="0.2">
      <c r="B55" s="249" t="s">
        <v>193</v>
      </c>
      <c r="C55" s="205">
        <f t="shared" ref="C55:AI55" si="54">SUM(C56+C57)</f>
        <v>50</v>
      </c>
      <c r="D55" s="205">
        <f t="shared" si="54"/>
        <v>53</v>
      </c>
      <c r="E55" s="205">
        <f t="shared" si="54"/>
        <v>36</v>
      </c>
      <c r="F55" s="205">
        <f t="shared" si="54"/>
        <v>44</v>
      </c>
      <c r="G55" s="205">
        <f>SUM(G56+G57)</f>
        <v>57</v>
      </c>
      <c r="H55" s="205">
        <f t="shared" si="54"/>
        <v>0</v>
      </c>
      <c r="I55" s="205">
        <f>SUM(I56+I57)</f>
        <v>50</v>
      </c>
      <c r="J55" s="205">
        <f t="shared" si="54"/>
        <v>0</v>
      </c>
      <c r="K55" s="205">
        <f t="shared" si="54"/>
        <v>50</v>
      </c>
      <c r="L55" s="205">
        <f t="shared" si="54"/>
        <v>0</v>
      </c>
      <c r="M55" s="205">
        <f t="shared" si="54"/>
        <v>50</v>
      </c>
      <c r="N55" s="205">
        <f t="shared" si="54"/>
        <v>0</v>
      </c>
      <c r="O55" s="205">
        <f t="shared" si="54"/>
        <v>50</v>
      </c>
      <c r="P55" s="205">
        <f t="shared" si="54"/>
        <v>0</v>
      </c>
      <c r="Q55" s="205">
        <f t="shared" si="54"/>
        <v>50</v>
      </c>
      <c r="R55" s="205">
        <f t="shared" si="54"/>
        <v>0</v>
      </c>
      <c r="S55" s="205">
        <f t="shared" si="54"/>
        <v>50</v>
      </c>
      <c r="T55" s="205">
        <f>SUM(T56+T57)</f>
        <v>0</v>
      </c>
      <c r="U55" s="205">
        <f t="shared" si="54"/>
        <v>50</v>
      </c>
      <c r="V55" s="205">
        <f>SUM(V56+V57)</f>
        <v>0</v>
      </c>
      <c r="W55" s="205">
        <f t="shared" si="54"/>
        <v>50</v>
      </c>
      <c r="X55" s="205">
        <f t="shared" si="54"/>
        <v>0</v>
      </c>
      <c r="Y55" s="205">
        <f>SUM(Y56+Y57)</f>
        <v>3</v>
      </c>
      <c r="Z55" s="205">
        <f t="shared" si="54"/>
        <v>53</v>
      </c>
      <c r="AA55" s="205">
        <f>SUM(AA56+AA57)</f>
        <v>0</v>
      </c>
      <c r="AB55" s="205">
        <f t="shared" si="54"/>
        <v>53</v>
      </c>
      <c r="AC55" s="205">
        <f>SUM(AC56+AC57)</f>
        <v>0</v>
      </c>
      <c r="AD55" s="205">
        <f t="shared" si="54"/>
        <v>53</v>
      </c>
      <c r="AE55" s="205">
        <f t="shared" si="54"/>
        <v>0</v>
      </c>
      <c r="AF55" s="205">
        <f t="shared" si="54"/>
        <v>53</v>
      </c>
      <c r="AG55" s="205">
        <f t="shared" si="54"/>
        <v>0</v>
      </c>
      <c r="AH55" s="205">
        <f t="shared" si="54"/>
        <v>53</v>
      </c>
      <c r="AI55" s="205">
        <f t="shared" si="54"/>
        <v>0</v>
      </c>
      <c r="AJ55" s="205">
        <f>SUM(AJ56+AJ57)</f>
        <v>53</v>
      </c>
      <c r="AK55" s="205">
        <f>SUM(AK56+AK57)</f>
        <v>0</v>
      </c>
      <c r="AL55" s="205">
        <f>SUM(AL56+AL57)</f>
        <v>0</v>
      </c>
      <c r="AM55" s="205">
        <f>SUM(AM56+AM57)</f>
        <v>0</v>
      </c>
    </row>
    <row r="56" spans="1:39" s="164" customFormat="1" ht="27.75" customHeight="1" x14ac:dyDescent="0.2">
      <c r="B56" s="177" t="s">
        <v>221</v>
      </c>
      <c r="C56" s="195">
        <v>20</v>
      </c>
      <c r="D56" s="195">
        <v>23</v>
      </c>
      <c r="E56" s="195">
        <v>21</v>
      </c>
      <c r="F56" s="195">
        <v>23</v>
      </c>
      <c r="G56" s="195">
        <v>36</v>
      </c>
      <c r="H56" s="195">
        <v>0</v>
      </c>
      <c r="I56" s="195">
        <v>20</v>
      </c>
      <c r="J56" s="195">
        <v>0</v>
      </c>
      <c r="K56" s="195">
        <f t="shared" si="24"/>
        <v>20</v>
      </c>
      <c r="L56" s="195">
        <v>0</v>
      </c>
      <c r="M56" s="195">
        <f>SUM(K56+L56)</f>
        <v>20</v>
      </c>
      <c r="N56" s="195">
        <v>0</v>
      </c>
      <c r="O56" s="195">
        <f t="shared" si="25"/>
        <v>20</v>
      </c>
      <c r="P56" s="195">
        <v>0</v>
      </c>
      <c r="Q56" s="195">
        <f>SUM(O56+P56)</f>
        <v>20</v>
      </c>
      <c r="R56" s="195">
        <v>0</v>
      </c>
      <c r="S56" s="195">
        <f>SUM(Q56+R56)</f>
        <v>20</v>
      </c>
      <c r="T56" s="195">
        <v>0</v>
      </c>
      <c r="U56" s="195">
        <f>SUM(S56+T56)</f>
        <v>20</v>
      </c>
      <c r="V56" s="195">
        <v>0</v>
      </c>
      <c r="W56" s="195">
        <f t="shared" si="19"/>
        <v>20</v>
      </c>
      <c r="X56" s="195">
        <v>0</v>
      </c>
      <c r="Y56" s="195">
        <v>3</v>
      </c>
      <c r="Z56" s="195">
        <f t="shared" si="26"/>
        <v>23</v>
      </c>
      <c r="AA56" s="195">
        <v>0</v>
      </c>
      <c r="AB56" s="195">
        <f>SUM(Z56+AA56)</f>
        <v>23</v>
      </c>
      <c r="AC56" s="195">
        <v>0</v>
      </c>
      <c r="AD56" s="195">
        <f>SUM(AB56+AC56)</f>
        <v>23</v>
      </c>
      <c r="AE56" s="195">
        <v>0</v>
      </c>
      <c r="AF56" s="195">
        <f t="shared" si="27"/>
        <v>23</v>
      </c>
      <c r="AG56" s="195">
        <v>0</v>
      </c>
      <c r="AH56" s="195">
        <f>SUM(AF56+AG56)</f>
        <v>23</v>
      </c>
      <c r="AI56" s="195">
        <v>0</v>
      </c>
      <c r="AJ56" s="195">
        <f>SUM(AH56+AI56)</f>
        <v>23</v>
      </c>
      <c r="AK56" s="195">
        <v>0</v>
      </c>
      <c r="AL56" s="195">
        <v>0</v>
      </c>
      <c r="AM56" s="195">
        <v>0</v>
      </c>
    </row>
    <row r="57" spans="1:39" s="164" customFormat="1" ht="27.75" customHeight="1" x14ac:dyDescent="0.2">
      <c r="B57" s="177" t="s">
        <v>222</v>
      </c>
      <c r="C57" s="195">
        <v>30</v>
      </c>
      <c r="D57" s="195">
        <v>30</v>
      </c>
      <c r="E57" s="195">
        <v>15</v>
      </c>
      <c r="F57" s="195">
        <v>21</v>
      </c>
      <c r="G57" s="195">
        <v>21</v>
      </c>
      <c r="H57" s="195">
        <v>0</v>
      </c>
      <c r="I57" s="195">
        <v>30</v>
      </c>
      <c r="J57" s="195">
        <v>0</v>
      </c>
      <c r="K57" s="195">
        <f t="shared" si="24"/>
        <v>30</v>
      </c>
      <c r="L57" s="195">
        <v>0</v>
      </c>
      <c r="M57" s="195">
        <f>SUM(K57+L57)</f>
        <v>30</v>
      </c>
      <c r="N57" s="195">
        <v>0</v>
      </c>
      <c r="O57" s="195">
        <f t="shared" si="25"/>
        <v>30</v>
      </c>
      <c r="P57" s="195">
        <v>0</v>
      </c>
      <c r="Q57" s="195">
        <f>SUM(O57+P57)</f>
        <v>30</v>
      </c>
      <c r="R57" s="195">
        <v>0</v>
      </c>
      <c r="S57" s="195">
        <f>SUM(Q57+R57)</f>
        <v>30</v>
      </c>
      <c r="T57" s="195">
        <v>0</v>
      </c>
      <c r="U57" s="195">
        <f>SUM(S57+T57)</f>
        <v>30</v>
      </c>
      <c r="V57" s="195">
        <v>0</v>
      </c>
      <c r="W57" s="195">
        <f t="shared" si="19"/>
        <v>30</v>
      </c>
      <c r="X57" s="195">
        <v>0</v>
      </c>
      <c r="Y57" s="195">
        <v>0</v>
      </c>
      <c r="Z57" s="195">
        <f t="shared" si="26"/>
        <v>30</v>
      </c>
      <c r="AA57" s="195"/>
      <c r="AB57" s="195">
        <f>SUM(Z57+AA57)</f>
        <v>30</v>
      </c>
      <c r="AC57" s="195"/>
      <c r="AD57" s="195">
        <f>SUM(AB57+AC57)</f>
        <v>30</v>
      </c>
      <c r="AE57" s="195">
        <v>0</v>
      </c>
      <c r="AF57" s="195">
        <f t="shared" si="27"/>
        <v>30</v>
      </c>
      <c r="AG57" s="195">
        <v>0</v>
      </c>
      <c r="AH57" s="195">
        <f>SUM(AF57+AG57)</f>
        <v>30</v>
      </c>
      <c r="AI57" s="195">
        <v>0</v>
      </c>
      <c r="AJ57" s="195">
        <f>SUM(AH57+AI57)</f>
        <v>30</v>
      </c>
      <c r="AK57" s="195">
        <v>0</v>
      </c>
      <c r="AL57" s="195">
        <v>0</v>
      </c>
      <c r="AM57" s="195">
        <v>0</v>
      </c>
    </row>
    <row r="58" spans="1:39" s="164" customFormat="1" ht="27.75" customHeight="1" x14ac:dyDescent="0.2">
      <c r="B58" s="178" t="s">
        <v>223</v>
      </c>
      <c r="C58" s="195">
        <v>0</v>
      </c>
      <c r="D58" s="201">
        <v>0</v>
      </c>
      <c r="E58" s="195">
        <v>-6</v>
      </c>
      <c r="F58" s="195">
        <v>0</v>
      </c>
      <c r="G58" s="195">
        <v>0</v>
      </c>
      <c r="H58" s="195">
        <f>SUM(D58+F58)</f>
        <v>0</v>
      </c>
      <c r="I58" s="195">
        <v>0</v>
      </c>
      <c r="J58" s="195">
        <v>0</v>
      </c>
      <c r="K58" s="195">
        <f t="shared" si="24"/>
        <v>0</v>
      </c>
      <c r="L58" s="195">
        <v>0</v>
      </c>
      <c r="M58" s="195">
        <f>SUM(K58+L58)</f>
        <v>0</v>
      </c>
      <c r="N58" s="195">
        <v>0</v>
      </c>
      <c r="O58" s="195">
        <f t="shared" si="25"/>
        <v>0</v>
      </c>
      <c r="P58" s="195">
        <v>0</v>
      </c>
      <c r="Q58" s="195">
        <f>SUM(O58+P58)</f>
        <v>0</v>
      </c>
      <c r="R58" s="195">
        <v>0</v>
      </c>
      <c r="S58" s="195">
        <f>SUM(Q58+R58)</f>
        <v>0</v>
      </c>
      <c r="T58" s="195">
        <v>0</v>
      </c>
      <c r="U58" s="195">
        <f>SUM(S58+T58)</f>
        <v>0</v>
      </c>
      <c r="V58" s="195">
        <v>0</v>
      </c>
      <c r="W58" s="195">
        <f t="shared" si="19"/>
        <v>0</v>
      </c>
      <c r="X58" s="195">
        <v>0</v>
      </c>
      <c r="Y58" s="195">
        <v>0</v>
      </c>
      <c r="Z58" s="195">
        <f t="shared" si="26"/>
        <v>0</v>
      </c>
      <c r="AA58" s="195">
        <v>0</v>
      </c>
      <c r="AB58" s="195">
        <f>SUM(Z58+AA58)</f>
        <v>0</v>
      </c>
      <c r="AC58" s="195">
        <v>0</v>
      </c>
      <c r="AD58" s="195">
        <f>SUM(AB58+AC58)</f>
        <v>0</v>
      </c>
      <c r="AE58" s="195">
        <v>0</v>
      </c>
      <c r="AF58" s="195">
        <f t="shared" si="27"/>
        <v>0</v>
      </c>
      <c r="AG58" s="195">
        <v>0</v>
      </c>
      <c r="AH58" s="195">
        <f>SUM(AF58+AG58)</f>
        <v>0</v>
      </c>
      <c r="AI58" s="195">
        <v>0</v>
      </c>
      <c r="AJ58" s="195">
        <f>SUM(AH58+AI58)</f>
        <v>0</v>
      </c>
      <c r="AK58" s="195">
        <f>SUM(AB58*5/100+AB58)</f>
        <v>0</v>
      </c>
      <c r="AL58" s="195">
        <f>SUM(AC58+AK58)</f>
        <v>0</v>
      </c>
      <c r="AM58" s="195">
        <f>SUM(AK58+AL58)</f>
        <v>0</v>
      </c>
    </row>
    <row r="59" spans="1:39" ht="27.75" customHeight="1" x14ac:dyDescent="0.2">
      <c r="B59" s="249" t="s">
        <v>105</v>
      </c>
      <c r="C59" s="205">
        <f>SUM(C60:C61)</f>
        <v>568</v>
      </c>
      <c r="D59" s="205">
        <f t="shared" ref="D59:W59" si="55">SUM(D60:D61)</f>
        <v>69</v>
      </c>
      <c r="E59" s="205">
        <f>SUM(E60:E61)</f>
        <v>68</v>
      </c>
      <c r="F59" s="205">
        <f t="shared" si="55"/>
        <v>25162</v>
      </c>
      <c r="G59" s="205">
        <f>SUM(G60:G61)</f>
        <v>18000</v>
      </c>
      <c r="H59" s="205">
        <f t="shared" si="55"/>
        <v>0</v>
      </c>
      <c r="I59" s="205">
        <f>SUM(I60:I61)</f>
        <v>568</v>
      </c>
      <c r="J59" s="205">
        <f t="shared" si="55"/>
        <v>0</v>
      </c>
      <c r="K59" s="205">
        <f t="shared" si="55"/>
        <v>568</v>
      </c>
      <c r="L59" s="205">
        <f t="shared" si="55"/>
        <v>0</v>
      </c>
      <c r="M59" s="205">
        <f t="shared" si="55"/>
        <v>568</v>
      </c>
      <c r="N59" s="205">
        <f t="shared" si="55"/>
        <v>0</v>
      </c>
      <c r="O59" s="205">
        <f t="shared" si="55"/>
        <v>568</v>
      </c>
      <c r="P59" s="205">
        <f t="shared" si="55"/>
        <v>65</v>
      </c>
      <c r="Q59" s="205">
        <f t="shared" si="55"/>
        <v>633</v>
      </c>
      <c r="R59" s="205">
        <f>SUM(R60:R61)</f>
        <v>0</v>
      </c>
      <c r="S59" s="205">
        <f t="shared" si="55"/>
        <v>633</v>
      </c>
      <c r="T59" s="205">
        <f>SUM(T60:T61)</f>
        <v>-65</v>
      </c>
      <c r="U59" s="205">
        <f t="shared" si="55"/>
        <v>568</v>
      </c>
      <c r="V59" s="205">
        <f>SUM(V60:V61)</f>
        <v>35</v>
      </c>
      <c r="W59" s="205">
        <f t="shared" si="55"/>
        <v>603</v>
      </c>
      <c r="X59" s="205">
        <f t="shared" ref="X59:AD59" si="56">SUM(X60:X61)</f>
        <v>0</v>
      </c>
      <c r="Y59" s="205">
        <f t="shared" si="56"/>
        <v>0</v>
      </c>
      <c r="Z59" s="205">
        <f>SUM(Z60:Z61)</f>
        <v>603</v>
      </c>
      <c r="AA59" s="205">
        <f>SUM(AA60:AA61)</f>
        <v>0</v>
      </c>
      <c r="AB59" s="205">
        <f t="shared" si="56"/>
        <v>603</v>
      </c>
      <c r="AC59" s="205">
        <f>SUM(AC60:AC61)</f>
        <v>-534</v>
      </c>
      <c r="AD59" s="205">
        <f t="shared" si="56"/>
        <v>69</v>
      </c>
      <c r="AE59" s="205">
        <f t="shared" ref="AE59:AM59" si="57">SUM(AE60:AE61)</f>
        <v>0</v>
      </c>
      <c r="AF59" s="205">
        <f t="shared" si="57"/>
        <v>69</v>
      </c>
      <c r="AG59" s="205">
        <f t="shared" si="57"/>
        <v>0</v>
      </c>
      <c r="AH59" s="205">
        <f t="shared" si="57"/>
        <v>69</v>
      </c>
      <c r="AI59" s="205">
        <f>SUM(AI60:AI61)</f>
        <v>0</v>
      </c>
      <c r="AJ59" s="205">
        <f>SUM(AJ60:AJ61)</f>
        <v>69</v>
      </c>
      <c r="AK59" s="205">
        <f t="shared" si="57"/>
        <v>0</v>
      </c>
      <c r="AL59" s="205">
        <f t="shared" si="57"/>
        <v>0</v>
      </c>
      <c r="AM59" s="205">
        <f t="shared" si="57"/>
        <v>0</v>
      </c>
    </row>
    <row r="60" spans="1:39" x14ac:dyDescent="0.2">
      <c r="B60" s="183" t="s">
        <v>162</v>
      </c>
      <c r="C60" s="195">
        <v>0</v>
      </c>
      <c r="D60" s="195">
        <v>0</v>
      </c>
      <c r="E60" s="195">
        <v>0</v>
      </c>
      <c r="F60" s="195">
        <v>0</v>
      </c>
      <c r="G60" s="195">
        <v>0</v>
      </c>
      <c r="H60" s="195">
        <v>0</v>
      </c>
      <c r="I60" s="195">
        <v>0</v>
      </c>
      <c r="J60" s="195">
        <v>0</v>
      </c>
      <c r="K60" s="195">
        <f t="shared" si="24"/>
        <v>0</v>
      </c>
      <c r="L60" s="195">
        <v>0</v>
      </c>
      <c r="M60" s="195">
        <f>SUM(K60+L60)</f>
        <v>0</v>
      </c>
      <c r="N60" s="205">
        <v>0</v>
      </c>
      <c r="O60" s="195">
        <f t="shared" si="25"/>
        <v>0</v>
      </c>
      <c r="P60" s="195">
        <v>0</v>
      </c>
      <c r="Q60" s="195">
        <f>SUM(O60+P60)</f>
        <v>0</v>
      </c>
      <c r="R60" s="195">
        <v>0</v>
      </c>
      <c r="S60" s="195">
        <f>SUM(Q60+R60)</f>
        <v>0</v>
      </c>
      <c r="T60" s="195">
        <v>0</v>
      </c>
      <c r="U60" s="195">
        <f>SUM(S60+T60)</f>
        <v>0</v>
      </c>
      <c r="V60" s="195">
        <v>0</v>
      </c>
      <c r="W60" s="195">
        <f t="shared" si="19"/>
        <v>0</v>
      </c>
      <c r="X60" s="195">
        <v>0</v>
      </c>
      <c r="Y60" s="195">
        <v>0</v>
      </c>
      <c r="Z60" s="195">
        <f t="shared" si="26"/>
        <v>0</v>
      </c>
      <c r="AA60" s="195">
        <v>0</v>
      </c>
      <c r="AB60" s="195">
        <f>SUM(Z60+AA60)</f>
        <v>0</v>
      </c>
      <c r="AC60" s="195">
        <v>0</v>
      </c>
      <c r="AD60" s="195">
        <f>SUM(AB60+AC60)</f>
        <v>0</v>
      </c>
      <c r="AE60" s="195">
        <v>0</v>
      </c>
      <c r="AF60" s="195">
        <f t="shared" si="27"/>
        <v>0</v>
      </c>
      <c r="AG60" s="195">
        <v>0</v>
      </c>
      <c r="AH60" s="195">
        <f>SUM(AF60+AG60)</f>
        <v>0</v>
      </c>
      <c r="AI60" s="195">
        <v>0</v>
      </c>
      <c r="AJ60" s="195">
        <f>SUM(AH60+AI60)</f>
        <v>0</v>
      </c>
      <c r="AK60" s="195">
        <v>0</v>
      </c>
      <c r="AL60" s="195">
        <v>0</v>
      </c>
      <c r="AM60" s="195">
        <v>0</v>
      </c>
    </row>
    <row r="61" spans="1:39" x14ac:dyDescent="0.2">
      <c r="B61" s="177" t="s">
        <v>101</v>
      </c>
      <c r="C61" s="195">
        <v>568</v>
      </c>
      <c r="D61" s="195">
        <v>69</v>
      </c>
      <c r="E61" s="195">
        <v>68</v>
      </c>
      <c r="F61" s="195">
        <v>25162</v>
      </c>
      <c r="G61" s="195">
        <v>18000</v>
      </c>
      <c r="H61" s="195">
        <v>0</v>
      </c>
      <c r="I61" s="195">
        <v>568</v>
      </c>
      <c r="J61" s="195">
        <v>0</v>
      </c>
      <c r="K61" s="195">
        <f t="shared" si="24"/>
        <v>568</v>
      </c>
      <c r="L61" s="195">
        <v>0</v>
      </c>
      <c r="M61" s="195">
        <f>SUM(K61+L61)</f>
        <v>568</v>
      </c>
      <c r="N61" s="195">
        <v>0</v>
      </c>
      <c r="O61" s="195">
        <f t="shared" si="25"/>
        <v>568</v>
      </c>
      <c r="P61" s="195">
        <v>65</v>
      </c>
      <c r="Q61" s="195">
        <f>SUM(O61+P61)</f>
        <v>633</v>
      </c>
      <c r="R61" s="195">
        <v>0</v>
      </c>
      <c r="S61" s="195">
        <f>SUM(Q61+R61)</f>
        <v>633</v>
      </c>
      <c r="T61" s="195">
        <v>-65</v>
      </c>
      <c r="U61" s="195">
        <f>SUM(S61+T61)</f>
        <v>568</v>
      </c>
      <c r="V61" s="195">
        <v>35</v>
      </c>
      <c r="W61" s="195">
        <f>SUM(U61+V61)</f>
        <v>603</v>
      </c>
      <c r="X61" s="195">
        <v>0</v>
      </c>
      <c r="Y61" s="195">
        <v>0</v>
      </c>
      <c r="Z61" s="195">
        <f t="shared" si="26"/>
        <v>603</v>
      </c>
      <c r="AA61" s="195">
        <v>0</v>
      </c>
      <c r="AB61" s="195">
        <f>SUM(Z61+AA61)</f>
        <v>603</v>
      </c>
      <c r="AC61" s="195">
        <v>-534</v>
      </c>
      <c r="AD61" s="195">
        <f>SUM(AB61+AC61)</f>
        <v>69</v>
      </c>
      <c r="AE61" s="195">
        <v>0</v>
      </c>
      <c r="AF61" s="195">
        <f t="shared" si="27"/>
        <v>69</v>
      </c>
      <c r="AG61" s="195">
        <v>0</v>
      </c>
      <c r="AH61" s="195">
        <f>SUM(AF61+AG61)</f>
        <v>69</v>
      </c>
      <c r="AI61" s="195">
        <v>0</v>
      </c>
      <c r="AJ61" s="195">
        <f>SUM(AH61+AI61)</f>
        <v>69</v>
      </c>
      <c r="AK61" s="195">
        <v>0</v>
      </c>
      <c r="AL61" s="195">
        <v>0</v>
      </c>
      <c r="AM61" s="195">
        <v>0</v>
      </c>
    </row>
    <row r="62" spans="1:39" x14ac:dyDescent="0.2">
      <c r="B62" s="190"/>
      <c r="C62" s="190"/>
      <c r="D62" s="190"/>
      <c r="E62" s="190"/>
      <c r="F62" s="162"/>
      <c r="G62" s="162"/>
    </row>
    <row r="63" spans="1:39" x14ac:dyDescent="0.2">
      <c r="B63" s="190"/>
      <c r="C63" s="190"/>
      <c r="D63" s="190"/>
      <c r="E63" s="190"/>
      <c r="F63" s="162"/>
      <c r="G63" s="162"/>
      <c r="H63" s="166"/>
    </row>
    <row r="64" spans="1:39" ht="26.25" x14ac:dyDescent="0.2">
      <c r="A64" s="388" t="s">
        <v>163</v>
      </c>
      <c r="B64" s="388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8"/>
      <c r="V64" s="388"/>
      <c r="W64" s="388"/>
      <c r="X64" s="388"/>
      <c r="Y64" s="388"/>
      <c r="Z64" s="388"/>
      <c r="AA64" s="388"/>
      <c r="AB64" s="388"/>
      <c r="AC64" s="388"/>
      <c r="AD64" s="388"/>
      <c r="AE64" s="388"/>
      <c r="AF64" s="388"/>
      <c r="AG64" s="388"/>
      <c r="AH64" s="388"/>
      <c r="AI64" s="388"/>
      <c r="AJ64" s="388"/>
      <c r="AK64" s="388"/>
      <c r="AL64" s="388"/>
      <c r="AM64" s="388"/>
    </row>
    <row r="65" spans="1:39" x14ac:dyDescent="0.2">
      <c r="A65" s="389" t="s">
        <v>164</v>
      </c>
      <c r="B65" s="389"/>
      <c r="C65" s="389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  <c r="O65" s="389"/>
      <c r="P65" s="389"/>
      <c r="Q65" s="389"/>
      <c r="R65" s="389"/>
      <c r="S65" s="389"/>
      <c r="T65" s="389"/>
      <c r="U65" s="389"/>
      <c r="V65" s="389"/>
      <c r="W65" s="389"/>
      <c r="X65" s="389"/>
      <c r="Y65" s="389"/>
      <c r="Z65" s="389"/>
      <c r="AA65" s="389"/>
      <c r="AB65" s="389"/>
      <c r="AC65" s="389"/>
      <c r="AD65" s="389"/>
      <c r="AE65" s="389"/>
      <c r="AF65" s="389"/>
      <c r="AG65" s="389"/>
      <c r="AH65" s="389"/>
      <c r="AI65" s="389"/>
      <c r="AJ65" s="389"/>
      <c r="AK65" s="389"/>
      <c r="AL65" s="389"/>
      <c r="AM65" s="389"/>
    </row>
    <row r="66" spans="1:39" ht="26.25" hidden="1" customHeight="1" x14ac:dyDescent="0.2">
      <c r="B66" s="388" t="s">
        <v>155</v>
      </c>
      <c r="C66" s="388"/>
      <c r="D66" s="388"/>
      <c r="E66" s="388"/>
      <c r="F66" s="388"/>
      <c r="G66" s="388"/>
      <c r="H66" s="388"/>
    </row>
    <row r="67" spans="1:39" ht="26.25" hidden="1" x14ac:dyDescent="0.2">
      <c r="A67" s="388" t="s">
        <v>157</v>
      </c>
      <c r="B67" s="388"/>
      <c r="C67" s="388"/>
      <c r="D67" s="388"/>
      <c r="E67" s="388"/>
      <c r="F67" s="388"/>
      <c r="G67" s="388"/>
      <c r="H67" s="388"/>
    </row>
    <row r="68" spans="1:39" hidden="1" x14ac:dyDescent="0.2">
      <c r="A68" s="389" t="s">
        <v>158</v>
      </c>
      <c r="B68" s="389"/>
      <c r="C68" s="389"/>
      <c r="D68" s="389"/>
      <c r="E68" s="389"/>
      <c r="F68" s="389"/>
      <c r="G68" s="389"/>
      <c r="H68" s="389"/>
    </row>
    <row r="75" spans="1:39" x14ac:dyDescent="0.2">
      <c r="H75" s="166"/>
    </row>
    <row r="88" spans="7:39" x14ac:dyDescent="0.2">
      <c r="H88" s="166"/>
    </row>
    <row r="89" spans="7:39" x14ac:dyDescent="0.2">
      <c r="G89" s="396"/>
      <c r="H89" s="396"/>
    </row>
    <row r="90" spans="7:39" x14ac:dyDescent="0.2">
      <c r="AL90" s="396" t="s">
        <v>224</v>
      </c>
      <c r="AM90" s="396"/>
    </row>
    <row r="92" spans="7:39" x14ac:dyDescent="0.2">
      <c r="AG92" s="157" t="s">
        <v>225</v>
      </c>
    </row>
    <row r="95" spans="7:39" x14ac:dyDescent="0.2">
      <c r="H95" s="166"/>
    </row>
  </sheetData>
  <sheetProtection selectLockedCells="1" selectUnlockedCells="1"/>
  <mergeCells count="51">
    <mergeCell ref="B66:H66"/>
    <mergeCell ref="A67:H67"/>
    <mergeCell ref="A68:H68"/>
    <mergeCell ref="G89:H89"/>
    <mergeCell ref="AL90:AM90"/>
    <mergeCell ref="AJ14:AJ15"/>
    <mergeCell ref="AK14:AK15"/>
    <mergeCell ref="AL14:AL15"/>
    <mergeCell ref="AM14:AM15"/>
    <mergeCell ref="A64:AM64"/>
    <mergeCell ref="A65:AM65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3:Z3"/>
    <mergeCell ref="A5:AM5"/>
    <mergeCell ref="A6:AM6"/>
    <mergeCell ref="A7:AM7"/>
    <mergeCell ref="A8:AM8"/>
  </mergeCells>
  <pageMargins left="0.94513888888888886" right="0.55138888888888893" top="0.59027777777777779" bottom="0.39374999999999999" header="0.51180555555555551" footer="0.51180555555555551"/>
  <pageSetup paperSize="9" scale="70" firstPageNumber="0" orientation="landscape" horizontalDpi="300" verticalDpi="300"/>
  <headerFooter alignWithMargins="0"/>
  <rowBreaks count="2" manualBreakCount="2">
    <brk id="35" max="16383" man="1"/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zoomScale="60" zoomScaleNormal="60" zoomScaleSheetLayoutView="50" workbookViewId="0"/>
  </sheetViews>
  <sheetFormatPr defaultRowHeight="25.5" x14ac:dyDescent="0.2"/>
  <cols>
    <col min="1" max="1" width="6.7109375" style="157" customWidth="1"/>
    <col min="2" max="2" width="131.28515625" style="157" customWidth="1"/>
    <col min="3" max="6" width="0" style="157" hidden="1" customWidth="1"/>
    <col min="7" max="7" width="26.42578125" style="157" customWidth="1"/>
    <col min="8" max="39" width="0" style="157" hidden="1" customWidth="1"/>
    <col min="40" max="16384" width="9.140625" style="157"/>
  </cols>
  <sheetData>
    <row r="1" spans="1:39" ht="26.25" x14ac:dyDescent="0.2">
      <c r="B1" s="158"/>
      <c r="C1" s="158"/>
      <c r="D1" s="158"/>
      <c r="E1" s="158"/>
      <c r="F1" s="159"/>
      <c r="G1" s="159" t="s">
        <v>226</v>
      </c>
      <c r="H1" s="159"/>
      <c r="K1" s="159"/>
      <c r="AM1" s="159" t="s">
        <v>226</v>
      </c>
    </row>
    <row r="2" spans="1:39" ht="26.25" hidden="1" x14ac:dyDescent="0.2">
      <c r="B2" s="158"/>
      <c r="C2" s="158"/>
      <c r="D2" s="158"/>
      <c r="E2" s="158"/>
      <c r="F2" s="390" t="s">
        <v>167</v>
      </c>
      <c r="G2" s="390"/>
      <c r="H2" s="390"/>
      <c r="W2" s="382" t="s">
        <v>168</v>
      </c>
      <c r="X2" s="382"/>
      <c r="Y2" s="382"/>
      <c r="Z2" s="382"/>
      <c r="AA2" s="382"/>
      <c r="AB2" s="382"/>
      <c r="AC2" s="382"/>
      <c r="AD2" s="382"/>
    </row>
    <row r="3" spans="1:39" ht="26.25" x14ac:dyDescent="0.2">
      <c r="B3" s="158"/>
      <c r="C3" s="158"/>
      <c r="D3" s="158"/>
      <c r="E3" s="158"/>
    </row>
    <row r="4" spans="1:39" ht="26.25" x14ac:dyDescent="0.2">
      <c r="B4" s="158"/>
      <c r="C4" s="158"/>
      <c r="D4" s="158"/>
      <c r="E4" s="158"/>
    </row>
    <row r="5" spans="1:39" ht="26.25" x14ac:dyDescent="0.2">
      <c r="A5" s="383" t="s">
        <v>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</row>
    <row r="6" spans="1:39" ht="27" hidden="1" customHeight="1" x14ac:dyDescent="0.2">
      <c r="A6" s="383" t="s">
        <v>2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</row>
    <row r="7" spans="1:39" s="165" customFormat="1" ht="27" customHeight="1" x14ac:dyDescent="0.2">
      <c r="A7" s="383" t="s">
        <v>3</v>
      </c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</row>
    <row r="8" spans="1:39" s="165" customFormat="1" ht="27" customHeight="1" x14ac:dyDescent="0.2">
      <c r="A8" s="383" t="s">
        <v>4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</row>
    <row r="9" spans="1:39" s="165" customFormat="1" ht="27" customHeight="1" x14ac:dyDescent="0.2">
      <c r="A9" s="397" t="s">
        <v>227</v>
      </c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</row>
    <row r="10" spans="1:39" s="165" customFormat="1" ht="26.25" hidden="1" x14ac:dyDescent="0.2">
      <c r="B10" s="278"/>
      <c r="C10" s="278"/>
      <c r="D10" s="278"/>
      <c r="E10" s="278"/>
    </row>
    <row r="11" spans="1:39" s="165" customFormat="1" ht="26.25" hidden="1" x14ac:dyDescent="0.2">
      <c r="B11" s="279"/>
      <c r="C11" s="279"/>
      <c r="D11" s="279"/>
      <c r="E11" s="279"/>
    </row>
    <row r="12" spans="1:39" x14ac:dyDescent="0.2">
      <c r="B12" s="163"/>
      <c r="C12" s="163"/>
      <c r="D12" s="163"/>
      <c r="E12" s="163"/>
    </row>
    <row r="13" spans="1:39" ht="26.25" x14ac:dyDescent="0.2">
      <c r="B13" s="162"/>
      <c r="C13" s="162"/>
      <c r="D13" s="162"/>
      <c r="E13" s="162"/>
      <c r="F13" s="166"/>
      <c r="G13" s="166"/>
      <c r="H13" s="159"/>
      <c r="I13" s="159"/>
      <c r="J13" s="166"/>
      <c r="K13" s="159"/>
      <c r="L13" s="166"/>
      <c r="M13" s="159"/>
      <c r="N13" s="166"/>
      <c r="O13" s="159"/>
      <c r="P13" s="166"/>
      <c r="Q13" s="159"/>
      <c r="R13" s="166"/>
      <c r="S13" s="159"/>
      <c r="T13" s="166"/>
      <c r="U13" s="159"/>
      <c r="V13" s="166"/>
      <c r="W13" s="159"/>
      <c r="X13" s="166"/>
      <c r="Y13" s="166"/>
      <c r="Z13" s="166"/>
      <c r="AA13" s="166"/>
      <c r="AB13" s="166"/>
      <c r="AC13" s="166"/>
      <c r="AD13" s="166"/>
      <c r="AG13" s="159"/>
      <c r="AH13" s="159"/>
      <c r="AI13" s="159"/>
      <c r="AJ13" s="159"/>
      <c r="AM13" s="159" t="s">
        <v>5</v>
      </c>
    </row>
    <row r="14" spans="1:39" ht="30" customHeight="1" x14ac:dyDescent="0.2">
      <c r="B14" s="384" t="s">
        <v>7</v>
      </c>
      <c r="C14" s="385" t="s">
        <v>8</v>
      </c>
      <c r="D14" s="385" t="s">
        <v>9</v>
      </c>
      <c r="E14" s="385" t="s">
        <v>10</v>
      </c>
      <c r="F14" s="385" t="s">
        <v>11</v>
      </c>
      <c r="G14" s="385" t="s">
        <v>12</v>
      </c>
      <c r="H14" s="168" t="s">
        <v>13</v>
      </c>
      <c r="I14" s="385" t="s">
        <v>14</v>
      </c>
      <c r="J14" s="385" t="s">
        <v>17</v>
      </c>
      <c r="K14" s="385" t="s">
        <v>16</v>
      </c>
      <c r="L14" s="385" t="s">
        <v>17</v>
      </c>
      <c r="M14" s="385" t="s">
        <v>18</v>
      </c>
      <c r="N14" s="385" t="s">
        <v>17</v>
      </c>
      <c r="O14" s="386" t="s">
        <v>19</v>
      </c>
      <c r="P14" s="385" t="s">
        <v>17</v>
      </c>
      <c r="Q14" s="386" t="s">
        <v>21</v>
      </c>
      <c r="R14" s="387" t="s">
        <v>20</v>
      </c>
      <c r="S14" s="386" t="s">
        <v>22</v>
      </c>
      <c r="T14" s="387" t="s">
        <v>17</v>
      </c>
      <c r="U14" s="385" t="s">
        <v>23</v>
      </c>
      <c r="V14" s="387" t="s">
        <v>17</v>
      </c>
      <c r="W14" s="385" t="s">
        <v>24</v>
      </c>
      <c r="X14" s="387" t="s">
        <v>25</v>
      </c>
      <c r="Y14" s="387" t="s">
        <v>20</v>
      </c>
      <c r="Z14" s="385" t="s">
        <v>26</v>
      </c>
      <c r="AA14" s="387" t="s">
        <v>17</v>
      </c>
      <c r="AB14" s="385" t="s">
        <v>27</v>
      </c>
      <c r="AC14" s="387" t="s">
        <v>17</v>
      </c>
      <c r="AD14" s="387" t="s">
        <v>28</v>
      </c>
      <c r="AE14" s="387" t="s">
        <v>17</v>
      </c>
      <c r="AF14" s="385" t="s">
        <v>29</v>
      </c>
      <c r="AG14" s="387" t="s">
        <v>17</v>
      </c>
      <c r="AH14" s="385" t="s">
        <v>30</v>
      </c>
      <c r="AI14" s="387" t="s">
        <v>17</v>
      </c>
      <c r="AJ14" s="387" t="s">
        <v>28</v>
      </c>
      <c r="AK14" s="384" t="s">
        <v>31</v>
      </c>
      <c r="AL14" s="384" t="s">
        <v>32</v>
      </c>
      <c r="AM14" s="384" t="s">
        <v>33</v>
      </c>
    </row>
    <row r="15" spans="1:39" ht="64.5" customHeight="1" x14ac:dyDescent="0.2">
      <c r="B15" s="384"/>
      <c r="C15" s="385"/>
      <c r="D15" s="385"/>
      <c r="E15" s="385"/>
      <c r="F15" s="385"/>
      <c r="G15" s="385"/>
      <c r="H15" s="169" t="s">
        <v>35</v>
      </c>
      <c r="I15" s="385"/>
      <c r="J15" s="385"/>
      <c r="K15" s="385"/>
      <c r="L15" s="385"/>
      <c r="M15" s="385"/>
      <c r="N15" s="385"/>
      <c r="O15" s="386"/>
      <c r="P15" s="385"/>
      <c r="Q15" s="386"/>
      <c r="R15" s="387"/>
      <c r="S15" s="386"/>
      <c r="T15" s="387"/>
      <c r="U15" s="385"/>
      <c r="V15" s="387"/>
      <c r="W15" s="385"/>
      <c r="X15" s="387"/>
      <c r="Y15" s="387"/>
      <c r="Z15" s="385"/>
      <c r="AA15" s="387"/>
      <c r="AB15" s="385"/>
      <c r="AC15" s="387"/>
      <c r="AD15" s="387"/>
      <c r="AE15" s="387"/>
      <c r="AF15" s="385"/>
      <c r="AG15" s="387"/>
      <c r="AH15" s="385"/>
      <c r="AI15" s="387"/>
      <c r="AJ15" s="387"/>
      <c r="AK15" s="384"/>
      <c r="AL15" s="384"/>
      <c r="AM15" s="384"/>
    </row>
    <row r="16" spans="1:39" ht="22.5" customHeight="1" x14ac:dyDescent="0.2">
      <c r="B16" s="167">
        <v>1</v>
      </c>
      <c r="C16" s="167">
        <v>2</v>
      </c>
      <c r="D16" s="167">
        <v>3</v>
      </c>
      <c r="E16" s="167">
        <v>3</v>
      </c>
      <c r="F16" s="167"/>
      <c r="G16" s="167">
        <v>2</v>
      </c>
      <c r="H16" s="167">
        <v>5</v>
      </c>
      <c r="I16" s="167">
        <v>2</v>
      </c>
      <c r="J16" s="167">
        <v>3</v>
      </c>
      <c r="K16" s="167">
        <v>4</v>
      </c>
      <c r="L16" s="167">
        <v>3</v>
      </c>
      <c r="M16" s="167">
        <v>2</v>
      </c>
      <c r="N16" s="167">
        <v>3</v>
      </c>
      <c r="O16" s="167">
        <v>2</v>
      </c>
      <c r="P16" s="167">
        <v>3</v>
      </c>
      <c r="Q16" s="167">
        <v>2</v>
      </c>
      <c r="R16" s="167">
        <v>3</v>
      </c>
      <c r="S16" s="167">
        <v>2</v>
      </c>
      <c r="T16" s="167">
        <v>3</v>
      </c>
      <c r="U16" s="167">
        <v>2</v>
      </c>
      <c r="V16" s="167">
        <v>3</v>
      </c>
      <c r="W16" s="167">
        <v>2</v>
      </c>
      <c r="X16" s="167">
        <v>3</v>
      </c>
      <c r="Y16" s="167">
        <v>3</v>
      </c>
      <c r="Z16" s="167">
        <v>2</v>
      </c>
      <c r="AA16" s="167">
        <v>3</v>
      </c>
      <c r="AB16" s="167">
        <v>2</v>
      </c>
      <c r="AC16" s="167">
        <v>3</v>
      </c>
      <c r="AD16" s="167">
        <v>4</v>
      </c>
      <c r="AE16" s="170">
        <f>SUM(AE17+AE21)</f>
        <v>0</v>
      </c>
      <c r="AF16" s="167">
        <v>4</v>
      </c>
      <c r="AG16" s="167">
        <v>3</v>
      </c>
      <c r="AH16" s="167">
        <v>2</v>
      </c>
      <c r="AI16" s="167">
        <v>3</v>
      </c>
      <c r="AJ16" s="167">
        <v>4</v>
      </c>
      <c r="AK16" s="167">
        <v>5</v>
      </c>
      <c r="AL16" s="167">
        <v>6</v>
      </c>
      <c r="AM16" s="167">
        <v>7</v>
      </c>
    </row>
    <row r="17" spans="1:40" s="165" customFormat="1" ht="33" customHeight="1" x14ac:dyDescent="0.2">
      <c r="B17" s="171" t="s">
        <v>161</v>
      </c>
      <c r="C17" s="172">
        <f>SUM(C18+C24)</f>
        <v>149510</v>
      </c>
      <c r="D17" s="172">
        <f>SUM(D18+D24)</f>
        <v>145948</v>
      </c>
      <c r="E17" s="172">
        <f>SUM(E18+E24)</f>
        <v>82419</v>
      </c>
      <c r="F17" s="172">
        <f t="shared" ref="F17:U17" si="0">SUM(F18+F24)</f>
        <v>154451</v>
      </c>
      <c r="G17" s="172">
        <f>SUM(G18+G24)</f>
        <v>114853</v>
      </c>
      <c r="H17" s="172">
        <f t="shared" si="0"/>
        <v>0</v>
      </c>
      <c r="I17" s="172">
        <f>SUM(I18+I24)</f>
        <v>149510</v>
      </c>
      <c r="J17" s="172">
        <f>SUM(J18+J24)</f>
        <v>0</v>
      </c>
      <c r="K17" s="172">
        <f t="shared" si="0"/>
        <v>149510</v>
      </c>
      <c r="L17" s="172">
        <f>SUM(L18+L24)</f>
        <v>3286</v>
      </c>
      <c r="M17" s="172">
        <f t="shared" si="0"/>
        <v>152796</v>
      </c>
      <c r="N17" s="172">
        <f>SUM(N18+N24)</f>
        <v>13000</v>
      </c>
      <c r="O17" s="172">
        <f t="shared" si="0"/>
        <v>165796</v>
      </c>
      <c r="P17" s="172">
        <f>SUM(P18+P24)</f>
        <v>-2519</v>
      </c>
      <c r="Q17" s="172">
        <f t="shared" si="0"/>
        <v>163277</v>
      </c>
      <c r="R17" s="172">
        <f>SUM(R18+R24)</f>
        <v>-500</v>
      </c>
      <c r="S17" s="172">
        <f t="shared" si="0"/>
        <v>162777</v>
      </c>
      <c r="T17" s="172">
        <f>SUM(T18+T24)</f>
        <v>-1382</v>
      </c>
      <c r="U17" s="172">
        <f t="shared" si="0"/>
        <v>161395</v>
      </c>
      <c r="V17" s="172">
        <f t="shared" ref="V17:AE17" si="1">SUM(V18+V24)</f>
        <v>-10453</v>
      </c>
      <c r="W17" s="172">
        <f t="shared" si="1"/>
        <v>150942</v>
      </c>
      <c r="X17" s="172">
        <f t="shared" si="1"/>
        <v>0</v>
      </c>
      <c r="Y17" s="172">
        <f t="shared" si="1"/>
        <v>0</v>
      </c>
      <c r="Z17" s="172">
        <f t="shared" si="1"/>
        <v>150942</v>
      </c>
      <c r="AA17" s="172">
        <f t="shared" si="1"/>
        <v>0</v>
      </c>
      <c r="AB17" s="172">
        <f t="shared" si="1"/>
        <v>150942</v>
      </c>
      <c r="AC17" s="172">
        <f t="shared" si="1"/>
        <v>-4994</v>
      </c>
      <c r="AD17" s="172">
        <f t="shared" si="1"/>
        <v>145948</v>
      </c>
      <c r="AE17" s="172">
        <f t="shared" si="1"/>
        <v>0</v>
      </c>
      <c r="AF17" s="172">
        <f t="shared" ref="AF17:AM17" si="2">SUM(AF18+AF24)</f>
        <v>145948</v>
      </c>
      <c r="AG17" s="172">
        <f>SUM(AG18+AG24)</f>
        <v>0</v>
      </c>
      <c r="AH17" s="172">
        <f>SUM(AH18+AH24)</f>
        <v>145948</v>
      </c>
      <c r="AI17" s="172">
        <f>SUM(AI18+AI24)</f>
        <v>0</v>
      </c>
      <c r="AJ17" s="172">
        <f>SUM(AJ18+AJ24)</f>
        <v>145948</v>
      </c>
      <c r="AK17" s="172">
        <f t="shared" si="2"/>
        <v>0</v>
      </c>
      <c r="AL17" s="172">
        <f t="shared" si="2"/>
        <v>0</v>
      </c>
      <c r="AM17" s="172">
        <f t="shared" si="2"/>
        <v>0</v>
      </c>
    </row>
    <row r="18" spans="1:40" s="165" customFormat="1" ht="32.25" customHeight="1" x14ac:dyDescent="0.35">
      <c r="B18" s="174" t="s">
        <v>37</v>
      </c>
      <c r="C18" s="260">
        <f>SUM(C19+C20+C21+C22+C23)</f>
        <v>46187</v>
      </c>
      <c r="D18" s="260">
        <f t="shared" ref="D18:AM18" si="3">SUM(D19+D20+D21+D22+D23)</f>
        <v>49738</v>
      </c>
      <c r="E18" s="260">
        <f t="shared" si="3"/>
        <v>49204</v>
      </c>
      <c r="F18" s="260">
        <f t="shared" si="3"/>
        <v>73222</v>
      </c>
      <c r="G18" s="260">
        <f t="shared" si="3"/>
        <v>50195</v>
      </c>
      <c r="H18" s="260">
        <f t="shared" si="3"/>
        <v>0</v>
      </c>
      <c r="I18" s="260">
        <f>SUM(I19+I20+I21+I22+I23)</f>
        <v>46187</v>
      </c>
      <c r="J18" s="260">
        <f t="shared" si="3"/>
        <v>0</v>
      </c>
      <c r="K18" s="260">
        <f t="shared" si="3"/>
        <v>46187</v>
      </c>
      <c r="L18" s="260">
        <f t="shared" si="3"/>
        <v>400</v>
      </c>
      <c r="M18" s="260">
        <f t="shared" si="3"/>
        <v>46587</v>
      </c>
      <c r="N18" s="260">
        <f t="shared" si="3"/>
        <v>-450</v>
      </c>
      <c r="O18" s="260">
        <f t="shared" si="3"/>
        <v>46137</v>
      </c>
      <c r="P18" s="260">
        <f t="shared" si="3"/>
        <v>137</v>
      </c>
      <c r="Q18" s="260">
        <f t="shared" si="3"/>
        <v>46274</v>
      </c>
      <c r="R18" s="260">
        <f t="shared" si="3"/>
        <v>-500</v>
      </c>
      <c r="S18" s="260">
        <f t="shared" si="3"/>
        <v>45774</v>
      </c>
      <c r="T18" s="260">
        <f t="shared" si="3"/>
        <v>1113</v>
      </c>
      <c r="U18" s="260">
        <f t="shared" si="3"/>
        <v>46887</v>
      </c>
      <c r="V18" s="260">
        <f t="shared" si="3"/>
        <v>1815</v>
      </c>
      <c r="W18" s="260">
        <f t="shared" si="3"/>
        <v>48702</v>
      </c>
      <c r="X18" s="260">
        <f t="shared" si="3"/>
        <v>0</v>
      </c>
      <c r="Y18" s="260">
        <f t="shared" si="3"/>
        <v>0</v>
      </c>
      <c r="Z18" s="260">
        <f t="shared" si="3"/>
        <v>48702</v>
      </c>
      <c r="AA18" s="260">
        <f t="shared" si="3"/>
        <v>0</v>
      </c>
      <c r="AB18" s="260">
        <f t="shared" si="3"/>
        <v>48702</v>
      </c>
      <c r="AC18" s="260">
        <f t="shared" si="3"/>
        <v>1036</v>
      </c>
      <c r="AD18" s="260">
        <f t="shared" si="3"/>
        <v>49738</v>
      </c>
      <c r="AE18" s="260">
        <f t="shared" si="3"/>
        <v>0</v>
      </c>
      <c r="AF18" s="260">
        <f t="shared" si="3"/>
        <v>49738</v>
      </c>
      <c r="AG18" s="260">
        <f t="shared" si="3"/>
        <v>0</v>
      </c>
      <c r="AH18" s="260">
        <f t="shared" si="3"/>
        <v>49738</v>
      </c>
      <c r="AI18" s="260">
        <f t="shared" si="3"/>
        <v>0</v>
      </c>
      <c r="AJ18" s="260">
        <f t="shared" si="3"/>
        <v>49738</v>
      </c>
      <c r="AK18" s="260">
        <f t="shared" si="3"/>
        <v>0</v>
      </c>
      <c r="AL18" s="260">
        <f t="shared" si="3"/>
        <v>0</v>
      </c>
      <c r="AM18" s="260">
        <f t="shared" si="3"/>
        <v>0</v>
      </c>
    </row>
    <row r="19" spans="1:40" s="165" customFormat="1" ht="21.75" customHeight="1" x14ac:dyDescent="0.2">
      <c r="B19" s="177" t="s">
        <v>88</v>
      </c>
      <c r="C19" s="195">
        <f>SUM(C52)</f>
        <v>18781</v>
      </c>
      <c r="D19" s="195">
        <f>SUM(D52)</f>
        <v>18286</v>
      </c>
      <c r="E19" s="195">
        <f>SUM(E52)</f>
        <v>18253</v>
      </c>
      <c r="F19" s="195">
        <f>SUM(F52)</f>
        <v>28514</v>
      </c>
      <c r="G19" s="195">
        <f>SUM(G52)</f>
        <v>18300</v>
      </c>
      <c r="H19" s="195">
        <f t="shared" ref="H19:AM19" si="4">SUM(H52)</f>
        <v>0</v>
      </c>
      <c r="I19" s="195">
        <f>SUM(I52)</f>
        <v>18781</v>
      </c>
      <c r="J19" s="195">
        <f t="shared" si="4"/>
        <v>0</v>
      </c>
      <c r="K19" s="195">
        <f t="shared" si="4"/>
        <v>18781</v>
      </c>
      <c r="L19" s="195">
        <f t="shared" si="4"/>
        <v>0</v>
      </c>
      <c r="M19" s="195">
        <f t="shared" si="4"/>
        <v>18781</v>
      </c>
      <c r="N19" s="195">
        <f t="shared" si="4"/>
        <v>-450</v>
      </c>
      <c r="O19" s="195">
        <f t="shared" si="4"/>
        <v>18331</v>
      </c>
      <c r="P19" s="195">
        <f t="shared" si="4"/>
        <v>-1000</v>
      </c>
      <c r="Q19" s="195">
        <f t="shared" si="4"/>
        <v>17331</v>
      </c>
      <c r="R19" s="195">
        <f t="shared" si="4"/>
        <v>-500</v>
      </c>
      <c r="S19" s="195">
        <f t="shared" si="4"/>
        <v>16831</v>
      </c>
      <c r="T19" s="195">
        <f t="shared" si="4"/>
        <v>0</v>
      </c>
      <c r="U19" s="195">
        <f t="shared" si="4"/>
        <v>16831</v>
      </c>
      <c r="V19" s="195">
        <f t="shared" si="4"/>
        <v>155</v>
      </c>
      <c r="W19" s="195">
        <f t="shared" si="4"/>
        <v>16986</v>
      </c>
      <c r="X19" s="195">
        <f t="shared" si="4"/>
        <v>0</v>
      </c>
      <c r="Y19" s="195">
        <f t="shared" si="4"/>
        <v>0</v>
      </c>
      <c r="Z19" s="195">
        <f t="shared" si="4"/>
        <v>16986</v>
      </c>
      <c r="AA19" s="195">
        <f t="shared" si="4"/>
        <v>0</v>
      </c>
      <c r="AB19" s="195">
        <f t="shared" si="4"/>
        <v>16986</v>
      </c>
      <c r="AC19" s="195">
        <f t="shared" si="4"/>
        <v>1300</v>
      </c>
      <c r="AD19" s="195">
        <f t="shared" si="4"/>
        <v>18286</v>
      </c>
      <c r="AE19" s="195">
        <f t="shared" si="4"/>
        <v>0</v>
      </c>
      <c r="AF19" s="195">
        <f t="shared" si="4"/>
        <v>18286</v>
      </c>
      <c r="AG19" s="195">
        <f t="shared" si="4"/>
        <v>0</v>
      </c>
      <c r="AH19" s="195">
        <f t="shared" si="4"/>
        <v>18286</v>
      </c>
      <c r="AI19" s="195">
        <f t="shared" si="4"/>
        <v>0</v>
      </c>
      <c r="AJ19" s="195">
        <f t="shared" si="4"/>
        <v>18286</v>
      </c>
      <c r="AK19" s="195">
        <f t="shared" si="4"/>
        <v>0</v>
      </c>
      <c r="AL19" s="195">
        <f t="shared" si="4"/>
        <v>0</v>
      </c>
      <c r="AM19" s="195">
        <f t="shared" si="4"/>
        <v>0</v>
      </c>
      <c r="AN19" s="262"/>
    </row>
    <row r="20" spans="1:40" s="165" customFormat="1" ht="24.75" customHeight="1" x14ac:dyDescent="0.2">
      <c r="B20" s="177" t="s">
        <v>90</v>
      </c>
      <c r="C20" s="195">
        <f t="shared" ref="C20:AM20" si="5">SUM(C30+C33+C36+C39+C40+C48)</f>
        <v>24750</v>
      </c>
      <c r="D20" s="195">
        <f t="shared" si="5"/>
        <v>28040</v>
      </c>
      <c r="E20" s="195">
        <f t="shared" si="5"/>
        <v>27574</v>
      </c>
      <c r="F20" s="195">
        <f t="shared" si="5"/>
        <v>42452</v>
      </c>
      <c r="G20" s="195">
        <f t="shared" si="5"/>
        <v>29639</v>
      </c>
      <c r="H20" s="195">
        <f t="shared" si="5"/>
        <v>0</v>
      </c>
      <c r="I20" s="195">
        <f t="shared" si="5"/>
        <v>24750</v>
      </c>
      <c r="J20" s="195">
        <f t="shared" si="5"/>
        <v>0</v>
      </c>
      <c r="K20" s="195">
        <f t="shared" si="5"/>
        <v>24750</v>
      </c>
      <c r="L20" s="195">
        <f t="shared" si="5"/>
        <v>0</v>
      </c>
      <c r="M20" s="195">
        <f t="shared" si="5"/>
        <v>24750</v>
      </c>
      <c r="N20" s="195">
        <f t="shared" si="5"/>
        <v>0</v>
      </c>
      <c r="O20" s="195">
        <f t="shared" si="5"/>
        <v>24750</v>
      </c>
      <c r="P20" s="195">
        <f t="shared" si="5"/>
        <v>1137</v>
      </c>
      <c r="Q20" s="195">
        <f t="shared" si="5"/>
        <v>25887</v>
      </c>
      <c r="R20" s="195">
        <f t="shared" si="5"/>
        <v>0</v>
      </c>
      <c r="S20" s="195">
        <f t="shared" si="5"/>
        <v>25887</v>
      </c>
      <c r="T20" s="195">
        <f t="shared" si="5"/>
        <v>695</v>
      </c>
      <c r="U20" s="195">
        <f t="shared" si="5"/>
        <v>26582</v>
      </c>
      <c r="V20" s="195">
        <f t="shared" si="5"/>
        <v>1660</v>
      </c>
      <c r="W20" s="195">
        <f t="shared" si="5"/>
        <v>28242</v>
      </c>
      <c r="X20" s="195">
        <f t="shared" si="5"/>
        <v>0</v>
      </c>
      <c r="Y20" s="195">
        <f t="shared" si="5"/>
        <v>0</v>
      </c>
      <c r="Z20" s="195">
        <f t="shared" si="5"/>
        <v>28242</v>
      </c>
      <c r="AA20" s="195">
        <f t="shared" si="5"/>
        <v>0</v>
      </c>
      <c r="AB20" s="195">
        <f t="shared" si="5"/>
        <v>28242</v>
      </c>
      <c r="AC20" s="195">
        <f t="shared" si="5"/>
        <v>-202</v>
      </c>
      <c r="AD20" s="195">
        <f t="shared" si="5"/>
        <v>28040</v>
      </c>
      <c r="AE20" s="195">
        <f t="shared" si="5"/>
        <v>0</v>
      </c>
      <c r="AF20" s="195">
        <f t="shared" si="5"/>
        <v>28040</v>
      </c>
      <c r="AG20" s="195">
        <f t="shared" si="5"/>
        <v>0</v>
      </c>
      <c r="AH20" s="195">
        <f t="shared" si="5"/>
        <v>28040</v>
      </c>
      <c r="AI20" s="195">
        <f t="shared" si="5"/>
        <v>0</v>
      </c>
      <c r="AJ20" s="195">
        <f t="shared" si="5"/>
        <v>28040</v>
      </c>
      <c r="AK20" s="195">
        <f t="shared" si="5"/>
        <v>0</v>
      </c>
      <c r="AL20" s="195">
        <f t="shared" si="5"/>
        <v>0</v>
      </c>
      <c r="AM20" s="195">
        <f t="shared" si="5"/>
        <v>0</v>
      </c>
      <c r="AN20" s="262"/>
    </row>
    <row r="21" spans="1:40" s="165" customFormat="1" ht="24.75" customHeight="1" x14ac:dyDescent="0.2">
      <c r="B21" s="177" t="s">
        <v>125</v>
      </c>
      <c r="C21" s="195">
        <f>SUM(C57+C60+C63)</f>
        <v>400</v>
      </c>
      <c r="D21" s="195">
        <f t="shared" ref="D21:AM21" si="6">SUM(D57+D60+D63)</f>
        <v>1218</v>
      </c>
      <c r="E21" s="195">
        <f t="shared" si="6"/>
        <v>1218</v>
      </c>
      <c r="F21" s="195">
        <f t="shared" si="6"/>
        <v>0</v>
      </c>
      <c r="G21" s="195">
        <f t="shared" si="6"/>
        <v>0</v>
      </c>
      <c r="H21" s="195">
        <f t="shared" si="6"/>
        <v>0</v>
      </c>
      <c r="I21" s="195">
        <f>SUM(I57+I60+I63)</f>
        <v>400</v>
      </c>
      <c r="J21" s="195">
        <f t="shared" si="6"/>
        <v>0</v>
      </c>
      <c r="K21" s="195">
        <f t="shared" si="6"/>
        <v>400</v>
      </c>
      <c r="L21" s="195">
        <f t="shared" si="6"/>
        <v>400</v>
      </c>
      <c r="M21" s="195">
        <f t="shared" si="6"/>
        <v>800</v>
      </c>
      <c r="N21" s="195">
        <f t="shared" si="6"/>
        <v>0</v>
      </c>
      <c r="O21" s="195">
        <f t="shared" si="6"/>
        <v>800</v>
      </c>
      <c r="P21" s="195">
        <f t="shared" si="6"/>
        <v>0</v>
      </c>
      <c r="Q21" s="195">
        <f t="shared" si="6"/>
        <v>800</v>
      </c>
      <c r="R21" s="195">
        <f t="shared" si="6"/>
        <v>0</v>
      </c>
      <c r="S21" s="195">
        <f t="shared" si="6"/>
        <v>800</v>
      </c>
      <c r="T21" s="195">
        <f t="shared" si="6"/>
        <v>418</v>
      </c>
      <c r="U21" s="195">
        <f t="shared" si="6"/>
        <v>1218</v>
      </c>
      <c r="V21" s="195">
        <f t="shared" si="6"/>
        <v>0</v>
      </c>
      <c r="W21" s="195">
        <f t="shared" si="6"/>
        <v>1218</v>
      </c>
      <c r="X21" s="195">
        <f t="shared" si="6"/>
        <v>0</v>
      </c>
      <c r="Y21" s="195">
        <f t="shared" si="6"/>
        <v>0</v>
      </c>
      <c r="Z21" s="195">
        <f t="shared" si="6"/>
        <v>1218</v>
      </c>
      <c r="AA21" s="195">
        <f t="shared" si="6"/>
        <v>0</v>
      </c>
      <c r="AB21" s="195">
        <f t="shared" si="6"/>
        <v>1218</v>
      </c>
      <c r="AC21" s="195">
        <f t="shared" si="6"/>
        <v>0</v>
      </c>
      <c r="AD21" s="195">
        <f t="shared" si="6"/>
        <v>1218</v>
      </c>
      <c r="AE21" s="195">
        <f t="shared" si="6"/>
        <v>0</v>
      </c>
      <c r="AF21" s="195">
        <f t="shared" si="6"/>
        <v>1218</v>
      </c>
      <c r="AG21" s="195">
        <f t="shared" si="6"/>
        <v>0</v>
      </c>
      <c r="AH21" s="195">
        <f t="shared" si="6"/>
        <v>1218</v>
      </c>
      <c r="AI21" s="195">
        <f t="shared" si="6"/>
        <v>0</v>
      </c>
      <c r="AJ21" s="195">
        <f t="shared" si="6"/>
        <v>1218</v>
      </c>
      <c r="AK21" s="195">
        <f t="shared" si="6"/>
        <v>0</v>
      </c>
      <c r="AL21" s="195">
        <f t="shared" si="6"/>
        <v>0</v>
      </c>
      <c r="AM21" s="195">
        <f t="shared" si="6"/>
        <v>0</v>
      </c>
      <c r="AN21" s="262"/>
    </row>
    <row r="22" spans="1:40" s="165" customFormat="1" ht="25.5" customHeight="1" x14ac:dyDescent="0.2">
      <c r="B22" s="280" t="s">
        <v>126</v>
      </c>
      <c r="C22" s="195">
        <f t="shared" ref="C22:G23" si="7">SUM(C66)</f>
        <v>2256</v>
      </c>
      <c r="D22" s="195">
        <f t="shared" si="7"/>
        <v>2194</v>
      </c>
      <c r="E22" s="195">
        <f t="shared" si="7"/>
        <v>2183</v>
      </c>
      <c r="F22" s="195">
        <f t="shared" si="7"/>
        <v>2256</v>
      </c>
      <c r="G22" s="195">
        <f t="shared" si="7"/>
        <v>2256</v>
      </c>
      <c r="H22" s="195">
        <f t="shared" ref="H22:AM22" si="8">SUM(H66)</f>
        <v>0</v>
      </c>
      <c r="I22" s="195">
        <f t="shared" si="8"/>
        <v>2256</v>
      </c>
      <c r="J22" s="195">
        <f t="shared" si="8"/>
        <v>0</v>
      </c>
      <c r="K22" s="195">
        <f t="shared" si="8"/>
        <v>2256</v>
      </c>
      <c r="L22" s="195">
        <f t="shared" si="8"/>
        <v>0</v>
      </c>
      <c r="M22" s="195">
        <f t="shared" si="8"/>
        <v>2256</v>
      </c>
      <c r="N22" s="195">
        <f t="shared" si="8"/>
        <v>0</v>
      </c>
      <c r="O22" s="195">
        <f t="shared" si="8"/>
        <v>2256</v>
      </c>
      <c r="P22" s="195">
        <f t="shared" si="8"/>
        <v>0</v>
      </c>
      <c r="Q22" s="195">
        <f t="shared" si="8"/>
        <v>2256</v>
      </c>
      <c r="R22" s="195">
        <f t="shared" si="8"/>
        <v>0</v>
      </c>
      <c r="S22" s="195">
        <f t="shared" si="8"/>
        <v>2256</v>
      </c>
      <c r="T22" s="195">
        <f t="shared" si="8"/>
        <v>0</v>
      </c>
      <c r="U22" s="195">
        <f t="shared" si="8"/>
        <v>2256</v>
      </c>
      <c r="V22" s="195">
        <f t="shared" si="8"/>
        <v>0</v>
      </c>
      <c r="W22" s="195">
        <f t="shared" si="8"/>
        <v>2256</v>
      </c>
      <c r="X22" s="195">
        <f t="shared" si="8"/>
        <v>0</v>
      </c>
      <c r="Y22" s="195">
        <f t="shared" si="8"/>
        <v>0</v>
      </c>
      <c r="Z22" s="195">
        <f t="shared" si="8"/>
        <v>2256</v>
      </c>
      <c r="AA22" s="195">
        <f t="shared" si="8"/>
        <v>0</v>
      </c>
      <c r="AB22" s="195">
        <f t="shared" si="8"/>
        <v>2256</v>
      </c>
      <c r="AC22" s="195">
        <f t="shared" si="8"/>
        <v>-62</v>
      </c>
      <c r="AD22" s="195">
        <f t="shared" si="8"/>
        <v>2194</v>
      </c>
      <c r="AE22" s="195">
        <f t="shared" si="8"/>
        <v>0</v>
      </c>
      <c r="AF22" s="195">
        <f t="shared" si="8"/>
        <v>2194</v>
      </c>
      <c r="AG22" s="195">
        <f t="shared" si="8"/>
        <v>0</v>
      </c>
      <c r="AH22" s="195">
        <f t="shared" si="8"/>
        <v>2194</v>
      </c>
      <c r="AI22" s="195">
        <f t="shared" si="8"/>
        <v>0</v>
      </c>
      <c r="AJ22" s="195">
        <f t="shared" si="8"/>
        <v>2194</v>
      </c>
      <c r="AK22" s="195">
        <f t="shared" si="8"/>
        <v>0</v>
      </c>
      <c r="AL22" s="195">
        <f t="shared" si="8"/>
        <v>0</v>
      </c>
      <c r="AM22" s="195">
        <f t="shared" si="8"/>
        <v>0</v>
      </c>
      <c r="AN22" s="262"/>
    </row>
    <row r="23" spans="1:40" s="165" customFormat="1" ht="32.25" customHeight="1" x14ac:dyDescent="0.2">
      <c r="B23" s="281" t="s">
        <v>96</v>
      </c>
      <c r="C23" s="195">
        <f t="shared" si="7"/>
        <v>0</v>
      </c>
      <c r="D23" s="195">
        <f t="shared" si="7"/>
        <v>0</v>
      </c>
      <c r="E23" s="195">
        <f t="shared" si="7"/>
        <v>-24</v>
      </c>
      <c r="F23" s="195">
        <f t="shared" si="7"/>
        <v>0</v>
      </c>
      <c r="G23" s="195">
        <f t="shared" si="7"/>
        <v>0</v>
      </c>
      <c r="H23" s="195">
        <f t="shared" ref="H23:AM23" si="9">SUM(H67)</f>
        <v>0</v>
      </c>
      <c r="I23" s="195">
        <f>SUM(I67)</f>
        <v>0</v>
      </c>
      <c r="J23" s="195">
        <f t="shared" si="9"/>
        <v>0</v>
      </c>
      <c r="K23" s="195">
        <f t="shared" si="9"/>
        <v>0</v>
      </c>
      <c r="L23" s="195">
        <f t="shared" si="9"/>
        <v>0</v>
      </c>
      <c r="M23" s="195">
        <f t="shared" si="9"/>
        <v>0</v>
      </c>
      <c r="N23" s="195">
        <f t="shared" si="9"/>
        <v>0</v>
      </c>
      <c r="O23" s="195">
        <f t="shared" si="9"/>
        <v>0</v>
      </c>
      <c r="P23" s="195">
        <f t="shared" si="9"/>
        <v>0</v>
      </c>
      <c r="Q23" s="195">
        <f t="shared" si="9"/>
        <v>0</v>
      </c>
      <c r="R23" s="195">
        <f t="shared" si="9"/>
        <v>0</v>
      </c>
      <c r="S23" s="195">
        <f t="shared" si="9"/>
        <v>0</v>
      </c>
      <c r="T23" s="195">
        <f t="shared" si="9"/>
        <v>0</v>
      </c>
      <c r="U23" s="195">
        <f t="shared" si="9"/>
        <v>0</v>
      </c>
      <c r="V23" s="195">
        <f t="shared" si="9"/>
        <v>0</v>
      </c>
      <c r="W23" s="195">
        <f t="shared" si="9"/>
        <v>0</v>
      </c>
      <c r="X23" s="195">
        <f t="shared" si="9"/>
        <v>0</v>
      </c>
      <c r="Y23" s="195">
        <f t="shared" si="9"/>
        <v>0</v>
      </c>
      <c r="Z23" s="195">
        <f t="shared" si="9"/>
        <v>0</v>
      </c>
      <c r="AA23" s="195">
        <f t="shared" si="9"/>
        <v>0</v>
      </c>
      <c r="AB23" s="195">
        <f t="shared" si="9"/>
        <v>0</v>
      </c>
      <c r="AC23" s="195">
        <f t="shared" si="9"/>
        <v>0</v>
      </c>
      <c r="AD23" s="195">
        <f t="shared" si="9"/>
        <v>0</v>
      </c>
      <c r="AE23" s="195">
        <f t="shared" si="9"/>
        <v>0</v>
      </c>
      <c r="AF23" s="195">
        <f t="shared" si="9"/>
        <v>0</v>
      </c>
      <c r="AG23" s="195">
        <f t="shared" si="9"/>
        <v>0</v>
      </c>
      <c r="AH23" s="195">
        <f t="shared" si="9"/>
        <v>0</v>
      </c>
      <c r="AI23" s="195">
        <f t="shared" si="9"/>
        <v>0</v>
      </c>
      <c r="AJ23" s="195">
        <f t="shared" si="9"/>
        <v>0</v>
      </c>
      <c r="AK23" s="195">
        <f t="shared" si="9"/>
        <v>0</v>
      </c>
      <c r="AL23" s="195">
        <f t="shared" si="9"/>
        <v>0</v>
      </c>
      <c r="AM23" s="195">
        <f t="shared" si="9"/>
        <v>0</v>
      </c>
      <c r="AN23" s="262"/>
    </row>
    <row r="24" spans="1:40" s="165" customFormat="1" ht="33" customHeight="1" x14ac:dyDescent="0.35">
      <c r="B24" s="181" t="s">
        <v>105</v>
      </c>
      <c r="C24" s="260">
        <f>SUM(C25+C27+C26)</f>
        <v>103323</v>
      </c>
      <c r="D24" s="260">
        <f t="shared" ref="D24:AM24" si="10">SUM(D25+D27+D26)</f>
        <v>96210</v>
      </c>
      <c r="E24" s="260">
        <f t="shared" si="10"/>
        <v>33215</v>
      </c>
      <c r="F24" s="260">
        <f t="shared" si="10"/>
        <v>81229</v>
      </c>
      <c r="G24" s="260">
        <f t="shared" si="10"/>
        <v>64658</v>
      </c>
      <c r="H24" s="260">
        <f t="shared" si="10"/>
        <v>0</v>
      </c>
      <c r="I24" s="260">
        <f t="shared" si="10"/>
        <v>103323</v>
      </c>
      <c r="J24" s="260">
        <f t="shared" si="10"/>
        <v>0</v>
      </c>
      <c r="K24" s="260">
        <f t="shared" si="10"/>
        <v>103323</v>
      </c>
      <c r="L24" s="260">
        <f t="shared" si="10"/>
        <v>2886</v>
      </c>
      <c r="M24" s="260">
        <f t="shared" si="10"/>
        <v>106209</v>
      </c>
      <c r="N24" s="260">
        <f t="shared" si="10"/>
        <v>13450</v>
      </c>
      <c r="O24" s="260">
        <f t="shared" si="10"/>
        <v>119659</v>
      </c>
      <c r="P24" s="260">
        <f t="shared" si="10"/>
        <v>-2656</v>
      </c>
      <c r="Q24" s="260">
        <f t="shared" si="10"/>
        <v>117003</v>
      </c>
      <c r="R24" s="260">
        <f t="shared" si="10"/>
        <v>0</v>
      </c>
      <c r="S24" s="260">
        <f t="shared" si="10"/>
        <v>117003</v>
      </c>
      <c r="T24" s="260">
        <f t="shared" si="10"/>
        <v>-2495</v>
      </c>
      <c r="U24" s="260">
        <f t="shared" si="10"/>
        <v>114508</v>
      </c>
      <c r="V24" s="260">
        <f t="shared" si="10"/>
        <v>-12268</v>
      </c>
      <c r="W24" s="260">
        <f t="shared" si="10"/>
        <v>102240</v>
      </c>
      <c r="X24" s="260">
        <f t="shared" si="10"/>
        <v>0</v>
      </c>
      <c r="Y24" s="260">
        <f t="shared" si="10"/>
        <v>0</v>
      </c>
      <c r="Z24" s="260">
        <f t="shared" si="10"/>
        <v>102240</v>
      </c>
      <c r="AA24" s="260">
        <f t="shared" si="10"/>
        <v>0</v>
      </c>
      <c r="AB24" s="260">
        <f t="shared" si="10"/>
        <v>102240</v>
      </c>
      <c r="AC24" s="260">
        <f t="shared" si="10"/>
        <v>-6030</v>
      </c>
      <c r="AD24" s="260">
        <f t="shared" si="10"/>
        <v>96210</v>
      </c>
      <c r="AE24" s="260">
        <f t="shared" si="10"/>
        <v>0</v>
      </c>
      <c r="AF24" s="260">
        <f t="shared" si="10"/>
        <v>96210</v>
      </c>
      <c r="AG24" s="260">
        <f t="shared" si="10"/>
        <v>0</v>
      </c>
      <c r="AH24" s="260">
        <f t="shared" si="10"/>
        <v>96210</v>
      </c>
      <c r="AI24" s="260">
        <f t="shared" si="10"/>
        <v>0</v>
      </c>
      <c r="AJ24" s="260">
        <f t="shared" si="10"/>
        <v>96210</v>
      </c>
      <c r="AK24" s="260">
        <f t="shared" si="10"/>
        <v>0</v>
      </c>
      <c r="AL24" s="260">
        <f t="shared" si="10"/>
        <v>0</v>
      </c>
      <c r="AM24" s="260">
        <f t="shared" si="10"/>
        <v>0</v>
      </c>
      <c r="AN24" s="282"/>
    </row>
    <row r="25" spans="1:40" s="165" customFormat="1" ht="23.25" customHeight="1" x14ac:dyDescent="0.2">
      <c r="B25" s="280" t="s">
        <v>106</v>
      </c>
      <c r="C25" s="195">
        <f>SUM(C69)</f>
        <v>100718</v>
      </c>
      <c r="D25" s="195">
        <f>SUM(D69)</f>
        <v>92195</v>
      </c>
      <c r="E25" s="195">
        <f>SUM(E69)</f>
        <v>30585</v>
      </c>
      <c r="F25" s="195">
        <f>SUM(F69)</f>
        <v>53064</v>
      </c>
      <c r="G25" s="195">
        <f>SUM(G69)</f>
        <v>53064</v>
      </c>
      <c r="H25" s="195">
        <f t="shared" ref="H25:AM25" si="11">SUM(H69)</f>
        <v>0</v>
      </c>
      <c r="I25" s="195">
        <f>SUM(I69)</f>
        <v>100718</v>
      </c>
      <c r="J25" s="195">
        <f t="shared" si="11"/>
        <v>0</v>
      </c>
      <c r="K25" s="195">
        <f t="shared" si="11"/>
        <v>100718</v>
      </c>
      <c r="L25" s="195">
        <f t="shared" si="11"/>
        <v>0</v>
      </c>
      <c r="M25" s="195">
        <f t="shared" si="11"/>
        <v>100718</v>
      </c>
      <c r="N25" s="195">
        <f t="shared" si="11"/>
        <v>0</v>
      </c>
      <c r="O25" s="195">
        <f t="shared" si="11"/>
        <v>100718</v>
      </c>
      <c r="P25" s="195">
        <f t="shared" si="11"/>
        <v>-208</v>
      </c>
      <c r="Q25" s="195">
        <f t="shared" si="11"/>
        <v>100510</v>
      </c>
      <c r="R25" s="195">
        <f t="shared" si="11"/>
        <v>0</v>
      </c>
      <c r="S25" s="195">
        <f t="shared" si="11"/>
        <v>100510</v>
      </c>
      <c r="T25" s="195">
        <f t="shared" si="11"/>
        <v>0</v>
      </c>
      <c r="U25" s="195">
        <f t="shared" si="11"/>
        <v>100510</v>
      </c>
      <c r="V25" s="195">
        <f t="shared" si="11"/>
        <v>-8315</v>
      </c>
      <c r="W25" s="195">
        <f t="shared" si="11"/>
        <v>92195</v>
      </c>
      <c r="X25" s="195">
        <f t="shared" si="11"/>
        <v>0</v>
      </c>
      <c r="Y25" s="195">
        <f t="shared" si="11"/>
        <v>0</v>
      </c>
      <c r="Z25" s="195">
        <f t="shared" si="11"/>
        <v>92195</v>
      </c>
      <c r="AA25" s="195">
        <f t="shared" si="11"/>
        <v>0</v>
      </c>
      <c r="AB25" s="195">
        <f t="shared" si="11"/>
        <v>92195</v>
      </c>
      <c r="AC25" s="195">
        <f t="shared" si="11"/>
        <v>0</v>
      </c>
      <c r="AD25" s="195">
        <f t="shared" si="11"/>
        <v>92195</v>
      </c>
      <c r="AE25" s="195">
        <f t="shared" si="11"/>
        <v>0</v>
      </c>
      <c r="AF25" s="195">
        <f t="shared" si="11"/>
        <v>92195</v>
      </c>
      <c r="AG25" s="195">
        <f t="shared" si="11"/>
        <v>0</v>
      </c>
      <c r="AH25" s="195">
        <f t="shared" si="11"/>
        <v>92195</v>
      </c>
      <c r="AI25" s="195">
        <f t="shared" si="11"/>
        <v>0</v>
      </c>
      <c r="AJ25" s="195">
        <f t="shared" si="11"/>
        <v>92195</v>
      </c>
      <c r="AK25" s="195">
        <f t="shared" si="11"/>
        <v>0</v>
      </c>
      <c r="AL25" s="195">
        <f t="shared" si="11"/>
        <v>0</v>
      </c>
      <c r="AM25" s="195">
        <f t="shared" si="11"/>
        <v>0</v>
      </c>
      <c r="AN25" s="262"/>
    </row>
    <row r="26" spans="1:40" s="165" customFormat="1" ht="23.25" customHeight="1" x14ac:dyDescent="0.2">
      <c r="B26" s="183" t="s">
        <v>107</v>
      </c>
      <c r="C26" s="195">
        <f>SUM(C70)</f>
        <v>0</v>
      </c>
      <c r="D26" s="195">
        <f t="shared" ref="D26:AM26" si="12">SUM(D70)</f>
        <v>0</v>
      </c>
      <c r="E26" s="195">
        <f t="shared" si="12"/>
        <v>0</v>
      </c>
      <c r="F26" s="195">
        <f t="shared" si="12"/>
        <v>10</v>
      </c>
      <c r="G26" s="195">
        <f t="shared" si="12"/>
        <v>10</v>
      </c>
      <c r="H26" s="195">
        <f t="shared" si="12"/>
        <v>0</v>
      </c>
      <c r="I26" s="195">
        <f t="shared" si="12"/>
        <v>0</v>
      </c>
      <c r="J26" s="195">
        <f t="shared" si="12"/>
        <v>0</v>
      </c>
      <c r="K26" s="195">
        <f t="shared" si="12"/>
        <v>0</v>
      </c>
      <c r="L26" s="195">
        <f t="shared" si="12"/>
        <v>0</v>
      </c>
      <c r="M26" s="195">
        <f t="shared" si="12"/>
        <v>0</v>
      </c>
      <c r="N26" s="195">
        <f t="shared" si="12"/>
        <v>0</v>
      </c>
      <c r="O26" s="195">
        <f t="shared" si="12"/>
        <v>0</v>
      </c>
      <c r="P26" s="195">
        <f t="shared" si="12"/>
        <v>0</v>
      </c>
      <c r="Q26" s="195">
        <f t="shared" si="12"/>
        <v>0</v>
      </c>
      <c r="R26" s="195">
        <f t="shared" si="12"/>
        <v>0</v>
      </c>
      <c r="S26" s="195">
        <f t="shared" si="12"/>
        <v>0</v>
      </c>
      <c r="T26" s="195">
        <f t="shared" si="12"/>
        <v>0</v>
      </c>
      <c r="U26" s="195">
        <f t="shared" si="12"/>
        <v>0</v>
      </c>
      <c r="V26" s="195">
        <f t="shared" si="12"/>
        <v>0</v>
      </c>
      <c r="W26" s="195">
        <f t="shared" si="12"/>
        <v>0</v>
      </c>
      <c r="X26" s="195">
        <f t="shared" si="12"/>
        <v>0</v>
      </c>
      <c r="Y26" s="195">
        <f t="shared" si="12"/>
        <v>0</v>
      </c>
      <c r="Z26" s="195">
        <f t="shared" si="12"/>
        <v>0</v>
      </c>
      <c r="AA26" s="195">
        <f t="shared" si="12"/>
        <v>0</v>
      </c>
      <c r="AB26" s="195">
        <f t="shared" si="12"/>
        <v>0</v>
      </c>
      <c r="AC26" s="195">
        <f t="shared" si="12"/>
        <v>0</v>
      </c>
      <c r="AD26" s="195">
        <f t="shared" si="12"/>
        <v>0</v>
      </c>
      <c r="AE26" s="195">
        <f t="shared" si="12"/>
        <v>0</v>
      </c>
      <c r="AF26" s="195">
        <f t="shared" si="12"/>
        <v>0</v>
      </c>
      <c r="AG26" s="195">
        <f t="shared" si="12"/>
        <v>0</v>
      </c>
      <c r="AH26" s="195">
        <f t="shared" si="12"/>
        <v>0</v>
      </c>
      <c r="AI26" s="195">
        <f t="shared" si="12"/>
        <v>0</v>
      </c>
      <c r="AJ26" s="195">
        <f t="shared" si="12"/>
        <v>0</v>
      </c>
      <c r="AK26" s="195">
        <f t="shared" si="12"/>
        <v>0</v>
      </c>
      <c r="AL26" s="195">
        <f t="shared" si="12"/>
        <v>0</v>
      </c>
      <c r="AM26" s="195">
        <f t="shared" si="12"/>
        <v>0</v>
      </c>
      <c r="AN26" s="262"/>
    </row>
    <row r="27" spans="1:40" s="165" customFormat="1" ht="23.25" customHeight="1" x14ac:dyDescent="0.2">
      <c r="B27" s="280" t="s">
        <v>101</v>
      </c>
      <c r="C27" s="195">
        <f t="shared" ref="C27:AM27" si="13">SUM(C53+C71)</f>
        <v>2605</v>
      </c>
      <c r="D27" s="195">
        <f t="shared" si="13"/>
        <v>4015</v>
      </c>
      <c r="E27" s="195">
        <f t="shared" si="13"/>
        <v>2630</v>
      </c>
      <c r="F27" s="195">
        <f t="shared" si="13"/>
        <v>28155</v>
      </c>
      <c r="G27" s="195">
        <f t="shared" si="13"/>
        <v>11584</v>
      </c>
      <c r="H27" s="195">
        <f t="shared" si="13"/>
        <v>0</v>
      </c>
      <c r="I27" s="195">
        <f t="shared" si="13"/>
        <v>2605</v>
      </c>
      <c r="J27" s="195">
        <f t="shared" si="13"/>
        <v>0</v>
      </c>
      <c r="K27" s="195">
        <f t="shared" si="13"/>
        <v>2605</v>
      </c>
      <c r="L27" s="195">
        <f t="shared" si="13"/>
        <v>2886</v>
      </c>
      <c r="M27" s="195">
        <f t="shared" si="13"/>
        <v>5491</v>
      </c>
      <c r="N27" s="195">
        <f t="shared" si="13"/>
        <v>13450</v>
      </c>
      <c r="O27" s="195">
        <f t="shared" si="13"/>
        <v>18941</v>
      </c>
      <c r="P27" s="195">
        <f t="shared" si="13"/>
        <v>-2448</v>
      </c>
      <c r="Q27" s="195">
        <f t="shared" si="13"/>
        <v>16493</v>
      </c>
      <c r="R27" s="195">
        <f t="shared" si="13"/>
        <v>0</v>
      </c>
      <c r="S27" s="195">
        <f t="shared" si="13"/>
        <v>16493</v>
      </c>
      <c r="T27" s="195">
        <f t="shared" si="13"/>
        <v>-2495</v>
      </c>
      <c r="U27" s="195">
        <f t="shared" si="13"/>
        <v>13998</v>
      </c>
      <c r="V27" s="195">
        <f t="shared" si="13"/>
        <v>-3953</v>
      </c>
      <c r="W27" s="195">
        <f t="shared" si="13"/>
        <v>10045</v>
      </c>
      <c r="X27" s="195">
        <f t="shared" si="13"/>
        <v>0</v>
      </c>
      <c r="Y27" s="195">
        <f t="shared" si="13"/>
        <v>0</v>
      </c>
      <c r="Z27" s="195">
        <f t="shared" si="13"/>
        <v>10045</v>
      </c>
      <c r="AA27" s="195">
        <f t="shared" si="13"/>
        <v>0</v>
      </c>
      <c r="AB27" s="195">
        <f t="shared" si="13"/>
        <v>10045</v>
      </c>
      <c r="AC27" s="195">
        <f t="shared" si="13"/>
        <v>-6030</v>
      </c>
      <c r="AD27" s="195">
        <f t="shared" si="13"/>
        <v>4015</v>
      </c>
      <c r="AE27" s="195">
        <f t="shared" si="13"/>
        <v>0</v>
      </c>
      <c r="AF27" s="195">
        <f t="shared" si="13"/>
        <v>4015</v>
      </c>
      <c r="AG27" s="195">
        <f t="shared" si="13"/>
        <v>0</v>
      </c>
      <c r="AH27" s="195">
        <f t="shared" si="13"/>
        <v>4015</v>
      </c>
      <c r="AI27" s="195">
        <f t="shared" si="13"/>
        <v>0</v>
      </c>
      <c r="AJ27" s="195">
        <f t="shared" si="13"/>
        <v>4015</v>
      </c>
      <c r="AK27" s="195">
        <f t="shared" si="13"/>
        <v>0</v>
      </c>
      <c r="AL27" s="195">
        <f t="shared" si="13"/>
        <v>0</v>
      </c>
      <c r="AM27" s="195">
        <f t="shared" si="13"/>
        <v>0</v>
      </c>
      <c r="AN27" s="262"/>
    </row>
    <row r="28" spans="1:40" s="165" customFormat="1" ht="24.75" customHeight="1" x14ac:dyDescent="0.2">
      <c r="A28" s="255"/>
      <c r="B28" s="247" t="s">
        <v>228</v>
      </c>
      <c r="C28" s="203">
        <f t="shared" ref="C28:I29" si="14">SUM(C29)</f>
        <v>900</v>
      </c>
      <c r="D28" s="203">
        <f t="shared" si="14"/>
        <v>1103</v>
      </c>
      <c r="E28" s="203">
        <f t="shared" si="14"/>
        <v>1081</v>
      </c>
      <c r="F28" s="203">
        <f t="shared" si="14"/>
        <v>1017</v>
      </c>
      <c r="G28" s="203">
        <f t="shared" si="14"/>
        <v>1017</v>
      </c>
      <c r="H28" s="203">
        <f t="shared" si="14"/>
        <v>0</v>
      </c>
      <c r="I28" s="203">
        <f t="shared" si="14"/>
        <v>900</v>
      </c>
      <c r="J28" s="203">
        <f t="shared" ref="J28:AA29" si="15">SUM(J29)</f>
        <v>0</v>
      </c>
      <c r="K28" s="203">
        <f t="shared" si="15"/>
        <v>900</v>
      </c>
      <c r="L28" s="203">
        <f t="shared" si="15"/>
        <v>0</v>
      </c>
      <c r="M28" s="203">
        <f t="shared" si="15"/>
        <v>900</v>
      </c>
      <c r="N28" s="203">
        <f t="shared" si="15"/>
        <v>0</v>
      </c>
      <c r="O28" s="203">
        <f t="shared" si="15"/>
        <v>900</v>
      </c>
      <c r="P28" s="203">
        <f t="shared" si="15"/>
        <v>63</v>
      </c>
      <c r="Q28" s="203">
        <f t="shared" si="15"/>
        <v>963</v>
      </c>
      <c r="R28" s="203">
        <f t="shared" si="15"/>
        <v>0</v>
      </c>
      <c r="S28" s="203">
        <f t="shared" si="15"/>
        <v>963</v>
      </c>
      <c r="T28" s="203">
        <f t="shared" si="15"/>
        <v>140</v>
      </c>
      <c r="U28" s="203">
        <f t="shared" ref="U28:AM29" si="16">SUM(U29)</f>
        <v>1103</v>
      </c>
      <c r="V28" s="203">
        <f t="shared" si="15"/>
        <v>0</v>
      </c>
      <c r="W28" s="203">
        <f t="shared" si="16"/>
        <v>1103</v>
      </c>
      <c r="X28" s="203">
        <f t="shared" si="15"/>
        <v>0</v>
      </c>
      <c r="Y28" s="203">
        <f t="shared" si="15"/>
        <v>0</v>
      </c>
      <c r="Z28" s="203">
        <f t="shared" si="16"/>
        <v>1103</v>
      </c>
      <c r="AA28" s="203">
        <f t="shared" si="15"/>
        <v>0</v>
      </c>
      <c r="AB28" s="203">
        <f t="shared" si="16"/>
        <v>1103</v>
      </c>
      <c r="AC28" s="203">
        <f t="shared" si="16"/>
        <v>0</v>
      </c>
      <c r="AD28" s="203">
        <f t="shared" si="16"/>
        <v>1103</v>
      </c>
      <c r="AE28" s="203">
        <f t="shared" si="16"/>
        <v>0</v>
      </c>
      <c r="AF28" s="203">
        <f t="shared" si="16"/>
        <v>1103</v>
      </c>
      <c r="AG28" s="203">
        <f t="shared" si="16"/>
        <v>0</v>
      </c>
      <c r="AH28" s="203">
        <f t="shared" si="16"/>
        <v>1103</v>
      </c>
      <c r="AI28" s="203">
        <f t="shared" si="16"/>
        <v>0</v>
      </c>
      <c r="AJ28" s="203">
        <f t="shared" si="16"/>
        <v>1103</v>
      </c>
      <c r="AK28" s="203">
        <f t="shared" si="16"/>
        <v>0</v>
      </c>
      <c r="AL28" s="203">
        <f t="shared" si="16"/>
        <v>0</v>
      </c>
      <c r="AM28" s="203">
        <f t="shared" si="16"/>
        <v>0</v>
      </c>
    </row>
    <row r="29" spans="1:40" s="165" customFormat="1" ht="24.75" customHeight="1" x14ac:dyDescent="0.2">
      <c r="A29" s="255"/>
      <c r="B29" s="249" t="s">
        <v>37</v>
      </c>
      <c r="C29" s="205">
        <f t="shared" si="14"/>
        <v>900</v>
      </c>
      <c r="D29" s="205">
        <f t="shared" si="14"/>
        <v>1103</v>
      </c>
      <c r="E29" s="205">
        <f t="shared" si="14"/>
        <v>1081</v>
      </c>
      <c r="F29" s="205">
        <f t="shared" si="14"/>
        <v>1017</v>
      </c>
      <c r="G29" s="205">
        <f t="shared" si="14"/>
        <v>1017</v>
      </c>
      <c r="H29" s="205">
        <f t="shared" si="14"/>
        <v>0</v>
      </c>
      <c r="I29" s="205">
        <f t="shared" si="14"/>
        <v>900</v>
      </c>
      <c r="J29" s="205">
        <f t="shared" si="15"/>
        <v>0</v>
      </c>
      <c r="K29" s="205">
        <f t="shared" si="15"/>
        <v>900</v>
      </c>
      <c r="L29" s="205">
        <f t="shared" si="15"/>
        <v>0</v>
      </c>
      <c r="M29" s="205">
        <f t="shared" si="15"/>
        <v>900</v>
      </c>
      <c r="N29" s="205">
        <f t="shared" si="15"/>
        <v>0</v>
      </c>
      <c r="O29" s="205">
        <f t="shared" si="15"/>
        <v>900</v>
      </c>
      <c r="P29" s="205">
        <f t="shared" si="15"/>
        <v>63</v>
      </c>
      <c r="Q29" s="205">
        <f t="shared" si="15"/>
        <v>963</v>
      </c>
      <c r="R29" s="205">
        <f t="shared" si="15"/>
        <v>0</v>
      </c>
      <c r="S29" s="205">
        <f t="shared" si="15"/>
        <v>963</v>
      </c>
      <c r="T29" s="205">
        <f t="shared" si="15"/>
        <v>140</v>
      </c>
      <c r="U29" s="205">
        <f t="shared" si="16"/>
        <v>1103</v>
      </c>
      <c r="V29" s="205">
        <f t="shared" si="15"/>
        <v>0</v>
      </c>
      <c r="W29" s="205">
        <f t="shared" si="16"/>
        <v>1103</v>
      </c>
      <c r="X29" s="205">
        <f t="shared" si="15"/>
        <v>0</v>
      </c>
      <c r="Y29" s="205">
        <f t="shared" si="15"/>
        <v>0</v>
      </c>
      <c r="Z29" s="205">
        <f t="shared" si="16"/>
        <v>1103</v>
      </c>
      <c r="AA29" s="205">
        <f t="shared" si="15"/>
        <v>0</v>
      </c>
      <c r="AB29" s="205">
        <f t="shared" si="16"/>
        <v>1103</v>
      </c>
      <c r="AC29" s="205">
        <f t="shared" si="16"/>
        <v>0</v>
      </c>
      <c r="AD29" s="205">
        <f t="shared" si="16"/>
        <v>1103</v>
      </c>
      <c r="AE29" s="205">
        <f t="shared" si="16"/>
        <v>0</v>
      </c>
      <c r="AF29" s="205">
        <f t="shared" si="16"/>
        <v>1103</v>
      </c>
      <c r="AG29" s="205">
        <f t="shared" si="16"/>
        <v>0</v>
      </c>
      <c r="AH29" s="205">
        <f t="shared" si="16"/>
        <v>1103</v>
      </c>
      <c r="AI29" s="205">
        <f t="shared" si="16"/>
        <v>0</v>
      </c>
      <c r="AJ29" s="205">
        <f t="shared" si="16"/>
        <v>1103</v>
      </c>
      <c r="AK29" s="205">
        <f t="shared" si="16"/>
        <v>0</v>
      </c>
      <c r="AL29" s="205">
        <f t="shared" si="16"/>
        <v>0</v>
      </c>
      <c r="AM29" s="205">
        <f t="shared" si="16"/>
        <v>0</v>
      </c>
    </row>
    <row r="30" spans="1:40" s="165" customFormat="1" ht="25.5" customHeight="1" x14ac:dyDescent="0.2">
      <c r="A30" s="255"/>
      <c r="B30" s="177" t="s">
        <v>90</v>
      </c>
      <c r="C30" s="195">
        <v>900</v>
      </c>
      <c r="D30" s="195">
        <v>1103</v>
      </c>
      <c r="E30" s="195">
        <v>1081</v>
      </c>
      <c r="F30" s="195">
        <v>1017</v>
      </c>
      <c r="G30" s="195">
        <v>1017</v>
      </c>
      <c r="H30" s="195">
        <v>0</v>
      </c>
      <c r="I30" s="195">
        <v>900</v>
      </c>
      <c r="J30" s="195">
        <v>0</v>
      </c>
      <c r="K30" s="195">
        <f>SUM(I30+J30)</f>
        <v>900</v>
      </c>
      <c r="L30" s="195">
        <v>0</v>
      </c>
      <c r="M30" s="195">
        <f>SUM(K30+L30)</f>
        <v>900</v>
      </c>
      <c r="N30" s="195">
        <v>0</v>
      </c>
      <c r="O30" s="195">
        <f>SUM(M30+N30)</f>
        <v>900</v>
      </c>
      <c r="P30" s="195">
        <v>63</v>
      </c>
      <c r="Q30" s="195">
        <f>SUM(O30+P30)</f>
        <v>963</v>
      </c>
      <c r="R30" s="195">
        <v>0</v>
      </c>
      <c r="S30" s="195">
        <f>SUM(Q30+R30)</f>
        <v>963</v>
      </c>
      <c r="T30" s="195">
        <v>140</v>
      </c>
      <c r="U30" s="195">
        <f>SUM(S30+T30)</f>
        <v>1103</v>
      </c>
      <c r="V30" s="195">
        <v>0</v>
      </c>
      <c r="W30" s="195">
        <f>SUM(U30+V30)</f>
        <v>1103</v>
      </c>
      <c r="X30" s="195">
        <v>0</v>
      </c>
      <c r="Y30" s="195">
        <v>0</v>
      </c>
      <c r="Z30" s="195">
        <f>SUM(W30+X30+Y30)</f>
        <v>1103</v>
      </c>
      <c r="AA30" s="195">
        <v>0</v>
      </c>
      <c r="AB30" s="195">
        <f>SUM(Z30+AA30)</f>
        <v>1103</v>
      </c>
      <c r="AC30" s="195">
        <v>0</v>
      </c>
      <c r="AD30" s="195">
        <f>SUM(AB30+AC30)</f>
        <v>1103</v>
      </c>
      <c r="AE30" s="195">
        <v>0</v>
      </c>
      <c r="AF30" s="195">
        <f>SUM(AD30+AE30)</f>
        <v>1103</v>
      </c>
      <c r="AG30" s="195">
        <v>0</v>
      </c>
      <c r="AH30" s="195">
        <f>SUM(AF30+AG30)</f>
        <v>1103</v>
      </c>
      <c r="AI30" s="195">
        <v>0</v>
      </c>
      <c r="AJ30" s="195">
        <f>SUM(AH30+AI30)</f>
        <v>1103</v>
      </c>
      <c r="AK30" s="195">
        <v>0</v>
      </c>
      <c r="AL30" s="195">
        <v>0</v>
      </c>
      <c r="AM30" s="195">
        <v>0</v>
      </c>
    </row>
    <row r="31" spans="1:40" ht="26.25" customHeight="1" x14ac:dyDescent="0.2">
      <c r="B31" s="247" t="s">
        <v>229</v>
      </c>
      <c r="C31" s="203">
        <f t="shared" ref="C31:I32" si="17">SUM(C32)</f>
        <v>6900</v>
      </c>
      <c r="D31" s="203">
        <f t="shared" si="17"/>
        <v>7693</v>
      </c>
      <c r="E31" s="203">
        <f t="shared" si="17"/>
        <v>7666</v>
      </c>
      <c r="F31" s="203">
        <f t="shared" si="17"/>
        <v>15700</v>
      </c>
      <c r="G31" s="203">
        <f t="shared" si="17"/>
        <v>8300</v>
      </c>
      <c r="H31" s="203">
        <f t="shared" si="17"/>
        <v>0</v>
      </c>
      <c r="I31" s="203">
        <f t="shared" si="17"/>
        <v>6900</v>
      </c>
      <c r="J31" s="203">
        <f t="shared" ref="J31:AA32" si="18">SUM(J32)</f>
        <v>0</v>
      </c>
      <c r="K31" s="203">
        <f t="shared" si="18"/>
        <v>6900</v>
      </c>
      <c r="L31" s="203">
        <f t="shared" si="18"/>
        <v>0</v>
      </c>
      <c r="M31" s="203">
        <f t="shared" si="18"/>
        <v>6900</v>
      </c>
      <c r="N31" s="203">
        <f t="shared" si="18"/>
        <v>0</v>
      </c>
      <c r="O31" s="203">
        <f t="shared" si="18"/>
        <v>6900</v>
      </c>
      <c r="P31" s="203">
        <f t="shared" si="18"/>
        <v>260</v>
      </c>
      <c r="Q31" s="203">
        <f t="shared" si="18"/>
        <v>7160</v>
      </c>
      <c r="R31" s="203">
        <f t="shared" si="18"/>
        <v>0</v>
      </c>
      <c r="S31" s="203">
        <f t="shared" si="18"/>
        <v>7160</v>
      </c>
      <c r="T31" s="203">
        <f t="shared" si="18"/>
        <v>555</v>
      </c>
      <c r="U31" s="203">
        <f t="shared" ref="U31:AM32" si="19">SUM(U32)</f>
        <v>7715</v>
      </c>
      <c r="V31" s="203">
        <f t="shared" si="18"/>
        <v>0</v>
      </c>
      <c r="W31" s="203">
        <f t="shared" si="19"/>
        <v>7715</v>
      </c>
      <c r="X31" s="203">
        <f t="shared" si="18"/>
        <v>0</v>
      </c>
      <c r="Y31" s="203">
        <f t="shared" si="18"/>
        <v>0</v>
      </c>
      <c r="Z31" s="203">
        <f t="shared" si="18"/>
        <v>7715</v>
      </c>
      <c r="AA31" s="203">
        <f t="shared" si="18"/>
        <v>0</v>
      </c>
      <c r="AB31" s="203">
        <f t="shared" si="19"/>
        <v>7715</v>
      </c>
      <c r="AC31" s="203">
        <f t="shared" si="19"/>
        <v>-22</v>
      </c>
      <c r="AD31" s="203">
        <f t="shared" si="19"/>
        <v>7693</v>
      </c>
      <c r="AE31" s="203">
        <f t="shared" si="19"/>
        <v>0</v>
      </c>
      <c r="AF31" s="203">
        <f t="shared" si="19"/>
        <v>7693</v>
      </c>
      <c r="AG31" s="203">
        <f t="shared" si="19"/>
        <v>0</v>
      </c>
      <c r="AH31" s="203">
        <f t="shared" si="19"/>
        <v>7693</v>
      </c>
      <c r="AI31" s="203">
        <f t="shared" si="19"/>
        <v>0</v>
      </c>
      <c r="AJ31" s="203">
        <f t="shared" si="19"/>
        <v>7693</v>
      </c>
      <c r="AK31" s="203">
        <f t="shared" si="19"/>
        <v>0</v>
      </c>
      <c r="AL31" s="203">
        <f t="shared" si="19"/>
        <v>0</v>
      </c>
      <c r="AM31" s="203">
        <f t="shared" si="19"/>
        <v>0</v>
      </c>
    </row>
    <row r="32" spans="1:40" ht="25.5" customHeight="1" x14ac:dyDescent="0.2">
      <c r="B32" s="249" t="s">
        <v>37</v>
      </c>
      <c r="C32" s="205">
        <f t="shared" si="17"/>
        <v>6900</v>
      </c>
      <c r="D32" s="205">
        <f t="shared" si="17"/>
        <v>7693</v>
      </c>
      <c r="E32" s="205">
        <f t="shared" si="17"/>
        <v>7666</v>
      </c>
      <c r="F32" s="205">
        <f t="shared" si="17"/>
        <v>15700</v>
      </c>
      <c r="G32" s="205">
        <f t="shared" si="17"/>
        <v>8300</v>
      </c>
      <c r="H32" s="205">
        <f t="shared" si="17"/>
        <v>0</v>
      </c>
      <c r="I32" s="205">
        <f t="shared" si="17"/>
        <v>6900</v>
      </c>
      <c r="J32" s="205">
        <f t="shared" si="18"/>
        <v>0</v>
      </c>
      <c r="K32" s="205">
        <f t="shared" si="18"/>
        <v>6900</v>
      </c>
      <c r="L32" s="205">
        <f t="shared" si="18"/>
        <v>0</v>
      </c>
      <c r="M32" s="205">
        <f t="shared" si="18"/>
        <v>6900</v>
      </c>
      <c r="N32" s="205">
        <f t="shared" si="18"/>
        <v>0</v>
      </c>
      <c r="O32" s="205">
        <f t="shared" si="18"/>
        <v>6900</v>
      </c>
      <c r="P32" s="205">
        <f t="shared" si="18"/>
        <v>260</v>
      </c>
      <c r="Q32" s="205">
        <f t="shared" si="18"/>
        <v>7160</v>
      </c>
      <c r="R32" s="205">
        <f t="shared" si="18"/>
        <v>0</v>
      </c>
      <c r="S32" s="205">
        <f t="shared" si="18"/>
        <v>7160</v>
      </c>
      <c r="T32" s="205">
        <f t="shared" si="18"/>
        <v>555</v>
      </c>
      <c r="U32" s="205">
        <f t="shared" si="19"/>
        <v>7715</v>
      </c>
      <c r="V32" s="205">
        <f t="shared" si="18"/>
        <v>0</v>
      </c>
      <c r="W32" s="205">
        <f t="shared" si="19"/>
        <v>7715</v>
      </c>
      <c r="X32" s="205">
        <f t="shared" si="18"/>
        <v>0</v>
      </c>
      <c r="Y32" s="205">
        <f t="shared" si="18"/>
        <v>0</v>
      </c>
      <c r="Z32" s="205">
        <f t="shared" si="18"/>
        <v>7715</v>
      </c>
      <c r="AA32" s="205">
        <f t="shared" si="18"/>
        <v>0</v>
      </c>
      <c r="AB32" s="205">
        <f t="shared" si="19"/>
        <v>7715</v>
      </c>
      <c r="AC32" s="205">
        <f t="shared" si="19"/>
        <v>-22</v>
      </c>
      <c r="AD32" s="205">
        <f t="shared" si="19"/>
        <v>7693</v>
      </c>
      <c r="AE32" s="205">
        <f t="shared" si="19"/>
        <v>0</v>
      </c>
      <c r="AF32" s="205">
        <f t="shared" si="19"/>
        <v>7693</v>
      </c>
      <c r="AG32" s="205">
        <f t="shared" si="19"/>
        <v>0</v>
      </c>
      <c r="AH32" s="205">
        <f t="shared" si="19"/>
        <v>7693</v>
      </c>
      <c r="AI32" s="205">
        <f t="shared" si="19"/>
        <v>0</v>
      </c>
      <c r="AJ32" s="205">
        <f t="shared" si="19"/>
        <v>7693</v>
      </c>
      <c r="AK32" s="205">
        <f t="shared" si="19"/>
        <v>0</v>
      </c>
      <c r="AL32" s="205">
        <f t="shared" si="19"/>
        <v>0</v>
      </c>
      <c r="AM32" s="205">
        <f t="shared" si="19"/>
        <v>0</v>
      </c>
    </row>
    <row r="33" spans="2:39" ht="26.25" customHeight="1" x14ac:dyDescent="0.2">
      <c r="B33" s="177" t="s">
        <v>90</v>
      </c>
      <c r="C33" s="195">
        <v>6900</v>
      </c>
      <c r="D33" s="195">
        <v>7693</v>
      </c>
      <c r="E33" s="195">
        <v>7666</v>
      </c>
      <c r="F33" s="195">
        <v>15700</v>
      </c>
      <c r="G33" s="195">
        <v>8300</v>
      </c>
      <c r="H33" s="195">
        <v>0</v>
      </c>
      <c r="I33" s="195">
        <v>6900</v>
      </c>
      <c r="J33" s="195">
        <v>0</v>
      </c>
      <c r="K33" s="195">
        <f>SUM(I33+J33)</f>
        <v>6900</v>
      </c>
      <c r="L33" s="195">
        <v>0</v>
      </c>
      <c r="M33" s="195">
        <f>SUM(K33+L33)</f>
        <v>6900</v>
      </c>
      <c r="N33" s="195">
        <v>0</v>
      </c>
      <c r="O33" s="195">
        <f t="shared" ref="O33:O71" si="20">SUM(M33+N33)</f>
        <v>6900</v>
      </c>
      <c r="P33" s="195">
        <v>260</v>
      </c>
      <c r="Q33" s="195">
        <f>SUM(O33+P33)</f>
        <v>7160</v>
      </c>
      <c r="R33" s="195">
        <v>0</v>
      </c>
      <c r="S33" s="195">
        <f>SUM(Q33+R33)</f>
        <v>7160</v>
      </c>
      <c r="T33" s="195">
        <v>555</v>
      </c>
      <c r="U33" s="195">
        <f>SUM(S33+T33)</f>
        <v>7715</v>
      </c>
      <c r="V33" s="195">
        <v>0</v>
      </c>
      <c r="W33" s="195">
        <f>SUM(U33+V33)</f>
        <v>7715</v>
      </c>
      <c r="X33" s="195">
        <v>0</v>
      </c>
      <c r="Y33" s="195">
        <v>0</v>
      </c>
      <c r="Z33" s="195">
        <f t="shared" ref="Z33:Z71" si="21">SUM(W33+X33+Y33)</f>
        <v>7715</v>
      </c>
      <c r="AA33" s="195">
        <v>0</v>
      </c>
      <c r="AB33" s="195">
        <f>SUM(Z33+AA33)</f>
        <v>7715</v>
      </c>
      <c r="AC33" s="195">
        <v>-22</v>
      </c>
      <c r="AD33" s="195">
        <f>SUM(AB33+AC33)</f>
        <v>7693</v>
      </c>
      <c r="AE33" s="195">
        <v>0</v>
      </c>
      <c r="AF33" s="195">
        <f t="shared" ref="AF33:AF71" si="22">SUM(AD33+AE33)</f>
        <v>7693</v>
      </c>
      <c r="AG33" s="195">
        <v>0</v>
      </c>
      <c r="AH33" s="195">
        <f>SUM(AF33+AG33)</f>
        <v>7693</v>
      </c>
      <c r="AI33" s="195">
        <v>0</v>
      </c>
      <c r="AJ33" s="195">
        <f>SUM(AH33+AI33)</f>
        <v>7693</v>
      </c>
      <c r="AK33" s="195">
        <v>0</v>
      </c>
      <c r="AL33" s="195">
        <v>0</v>
      </c>
      <c r="AM33" s="195">
        <v>0</v>
      </c>
    </row>
    <row r="34" spans="2:39" ht="24.75" customHeight="1" x14ac:dyDescent="0.2">
      <c r="B34" s="247" t="s">
        <v>230</v>
      </c>
      <c r="C34" s="203">
        <f t="shared" ref="C34:I35" si="23">SUM(C35)</f>
        <v>1300</v>
      </c>
      <c r="D34" s="203">
        <f t="shared" si="23"/>
        <v>1410</v>
      </c>
      <c r="E34" s="203">
        <f t="shared" si="23"/>
        <v>1390</v>
      </c>
      <c r="F34" s="203">
        <f t="shared" si="23"/>
        <v>1851</v>
      </c>
      <c r="G34" s="203">
        <f t="shared" si="23"/>
        <v>1470</v>
      </c>
      <c r="H34" s="203">
        <f t="shared" si="23"/>
        <v>0</v>
      </c>
      <c r="I34" s="203">
        <f t="shared" si="23"/>
        <v>1300</v>
      </c>
      <c r="J34" s="203">
        <f t="shared" ref="J34:AA35" si="24">SUM(J35)</f>
        <v>0</v>
      </c>
      <c r="K34" s="203">
        <f t="shared" si="24"/>
        <v>1300</v>
      </c>
      <c r="L34" s="203">
        <f t="shared" si="24"/>
        <v>0</v>
      </c>
      <c r="M34" s="203">
        <f t="shared" si="24"/>
        <v>1300</v>
      </c>
      <c r="N34" s="203">
        <f t="shared" si="24"/>
        <v>0</v>
      </c>
      <c r="O34" s="203">
        <f t="shared" si="24"/>
        <v>1300</v>
      </c>
      <c r="P34" s="203">
        <f t="shared" si="24"/>
        <v>110</v>
      </c>
      <c r="Q34" s="203">
        <f t="shared" si="24"/>
        <v>1410</v>
      </c>
      <c r="R34" s="203">
        <f t="shared" si="24"/>
        <v>0</v>
      </c>
      <c r="S34" s="203">
        <f t="shared" si="24"/>
        <v>1410</v>
      </c>
      <c r="T34" s="203">
        <f t="shared" si="24"/>
        <v>0</v>
      </c>
      <c r="U34" s="203">
        <f t="shared" ref="U34:AM35" si="25">SUM(U35)</f>
        <v>1410</v>
      </c>
      <c r="V34" s="203">
        <f t="shared" si="24"/>
        <v>0</v>
      </c>
      <c r="W34" s="203">
        <f t="shared" si="25"/>
        <v>1410</v>
      </c>
      <c r="X34" s="203">
        <f t="shared" si="24"/>
        <v>0</v>
      </c>
      <c r="Y34" s="203">
        <f t="shared" si="24"/>
        <v>0</v>
      </c>
      <c r="Z34" s="203">
        <f t="shared" si="24"/>
        <v>1410</v>
      </c>
      <c r="AA34" s="203">
        <f t="shared" si="24"/>
        <v>0</v>
      </c>
      <c r="AB34" s="203">
        <f t="shared" si="25"/>
        <v>1410</v>
      </c>
      <c r="AC34" s="203">
        <f t="shared" si="25"/>
        <v>0</v>
      </c>
      <c r="AD34" s="203">
        <f t="shared" si="25"/>
        <v>1410</v>
      </c>
      <c r="AE34" s="203">
        <f t="shared" si="25"/>
        <v>0</v>
      </c>
      <c r="AF34" s="203">
        <f t="shared" si="25"/>
        <v>1410</v>
      </c>
      <c r="AG34" s="203">
        <f t="shared" si="25"/>
        <v>0</v>
      </c>
      <c r="AH34" s="203">
        <f t="shared" si="25"/>
        <v>1410</v>
      </c>
      <c r="AI34" s="203">
        <f t="shared" si="25"/>
        <v>0</v>
      </c>
      <c r="AJ34" s="203">
        <f t="shared" si="25"/>
        <v>1410</v>
      </c>
      <c r="AK34" s="203">
        <f t="shared" si="25"/>
        <v>0</v>
      </c>
      <c r="AL34" s="203">
        <f t="shared" si="25"/>
        <v>0</v>
      </c>
      <c r="AM34" s="203">
        <f t="shared" si="25"/>
        <v>0</v>
      </c>
    </row>
    <row r="35" spans="2:39" ht="27.75" customHeight="1" x14ac:dyDescent="0.2">
      <c r="B35" s="249" t="s">
        <v>37</v>
      </c>
      <c r="C35" s="205">
        <f t="shared" si="23"/>
        <v>1300</v>
      </c>
      <c r="D35" s="205">
        <f t="shared" si="23"/>
        <v>1410</v>
      </c>
      <c r="E35" s="205">
        <f t="shared" si="23"/>
        <v>1390</v>
      </c>
      <c r="F35" s="205">
        <f t="shared" si="23"/>
        <v>1851</v>
      </c>
      <c r="G35" s="205">
        <f t="shared" si="23"/>
        <v>1470</v>
      </c>
      <c r="H35" s="205">
        <f t="shared" si="23"/>
        <v>0</v>
      </c>
      <c r="I35" s="205">
        <f t="shared" si="23"/>
        <v>1300</v>
      </c>
      <c r="J35" s="205">
        <f t="shared" si="24"/>
        <v>0</v>
      </c>
      <c r="K35" s="205">
        <f t="shared" si="24"/>
        <v>1300</v>
      </c>
      <c r="L35" s="205">
        <f t="shared" si="24"/>
        <v>0</v>
      </c>
      <c r="M35" s="205">
        <f t="shared" si="24"/>
        <v>1300</v>
      </c>
      <c r="N35" s="205">
        <f t="shared" si="24"/>
        <v>0</v>
      </c>
      <c r="O35" s="205">
        <f t="shared" si="24"/>
        <v>1300</v>
      </c>
      <c r="P35" s="205">
        <f t="shared" si="24"/>
        <v>110</v>
      </c>
      <c r="Q35" s="205">
        <f t="shared" si="24"/>
        <v>1410</v>
      </c>
      <c r="R35" s="205">
        <f t="shared" si="24"/>
        <v>0</v>
      </c>
      <c r="S35" s="205">
        <f t="shared" si="24"/>
        <v>1410</v>
      </c>
      <c r="T35" s="205">
        <f t="shared" si="24"/>
        <v>0</v>
      </c>
      <c r="U35" s="205">
        <f t="shared" si="25"/>
        <v>1410</v>
      </c>
      <c r="V35" s="205">
        <f t="shared" si="24"/>
        <v>0</v>
      </c>
      <c r="W35" s="205">
        <f t="shared" si="25"/>
        <v>1410</v>
      </c>
      <c r="X35" s="205">
        <f t="shared" si="24"/>
        <v>0</v>
      </c>
      <c r="Y35" s="205">
        <f t="shared" si="24"/>
        <v>0</v>
      </c>
      <c r="Z35" s="205">
        <f t="shared" si="24"/>
        <v>1410</v>
      </c>
      <c r="AA35" s="205">
        <f t="shared" si="24"/>
        <v>0</v>
      </c>
      <c r="AB35" s="205">
        <f t="shared" si="25"/>
        <v>1410</v>
      </c>
      <c r="AC35" s="205">
        <f t="shared" si="25"/>
        <v>0</v>
      </c>
      <c r="AD35" s="205">
        <f t="shared" si="25"/>
        <v>1410</v>
      </c>
      <c r="AE35" s="205">
        <f t="shared" si="25"/>
        <v>0</v>
      </c>
      <c r="AF35" s="205">
        <f t="shared" si="25"/>
        <v>1410</v>
      </c>
      <c r="AG35" s="205">
        <f t="shared" si="25"/>
        <v>0</v>
      </c>
      <c r="AH35" s="205">
        <f t="shared" si="25"/>
        <v>1410</v>
      </c>
      <c r="AI35" s="205">
        <f t="shared" si="25"/>
        <v>0</v>
      </c>
      <c r="AJ35" s="205">
        <f t="shared" si="25"/>
        <v>1410</v>
      </c>
      <c r="AK35" s="205">
        <f t="shared" si="25"/>
        <v>0</v>
      </c>
      <c r="AL35" s="205">
        <f t="shared" si="25"/>
        <v>0</v>
      </c>
      <c r="AM35" s="205">
        <f t="shared" si="25"/>
        <v>0</v>
      </c>
    </row>
    <row r="36" spans="2:39" ht="27.75" customHeight="1" x14ac:dyDescent="0.2">
      <c r="B36" s="177" t="s">
        <v>90</v>
      </c>
      <c r="C36" s="195">
        <v>1300</v>
      </c>
      <c r="D36" s="195">
        <v>1410</v>
      </c>
      <c r="E36" s="195">
        <v>1390</v>
      </c>
      <c r="F36" s="195">
        <v>1851</v>
      </c>
      <c r="G36" s="195">
        <v>1470</v>
      </c>
      <c r="H36" s="195">
        <v>0</v>
      </c>
      <c r="I36" s="195">
        <v>1300</v>
      </c>
      <c r="J36" s="195">
        <v>0</v>
      </c>
      <c r="K36" s="195">
        <f>SUM(I36+J36)</f>
        <v>1300</v>
      </c>
      <c r="L36" s="195">
        <v>0</v>
      </c>
      <c r="M36" s="195">
        <f>SUM(K36+L36)</f>
        <v>1300</v>
      </c>
      <c r="N36" s="195">
        <v>0</v>
      </c>
      <c r="O36" s="195">
        <f t="shared" si="20"/>
        <v>1300</v>
      </c>
      <c r="P36" s="195">
        <v>110</v>
      </c>
      <c r="Q36" s="195">
        <f>SUM(O36+P36)</f>
        <v>1410</v>
      </c>
      <c r="R36" s="195">
        <v>0</v>
      </c>
      <c r="S36" s="195">
        <f>SUM(Q36+R36)</f>
        <v>1410</v>
      </c>
      <c r="T36" s="195">
        <v>0</v>
      </c>
      <c r="U36" s="195">
        <f>SUM(S36+T36)</f>
        <v>1410</v>
      </c>
      <c r="V36" s="195">
        <v>0</v>
      </c>
      <c r="W36" s="195">
        <f>SUM(U36+V36)</f>
        <v>1410</v>
      </c>
      <c r="X36" s="195">
        <v>0</v>
      </c>
      <c r="Y36" s="195">
        <v>0</v>
      </c>
      <c r="Z36" s="195">
        <f t="shared" si="21"/>
        <v>1410</v>
      </c>
      <c r="AA36" s="195">
        <v>0</v>
      </c>
      <c r="AB36" s="195">
        <f>SUM(Z36+AA36)</f>
        <v>1410</v>
      </c>
      <c r="AC36" s="195">
        <v>0</v>
      </c>
      <c r="AD36" s="195">
        <f>SUM(AB36+AC36)</f>
        <v>1410</v>
      </c>
      <c r="AE36" s="195">
        <v>0</v>
      </c>
      <c r="AF36" s="195">
        <f t="shared" si="22"/>
        <v>1410</v>
      </c>
      <c r="AG36" s="195">
        <v>0</v>
      </c>
      <c r="AH36" s="195">
        <f>SUM(AF36+AG36)</f>
        <v>1410</v>
      </c>
      <c r="AI36" s="195">
        <v>0</v>
      </c>
      <c r="AJ36" s="195">
        <f>SUM(AH36+AI36)</f>
        <v>1410</v>
      </c>
      <c r="AK36" s="195">
        <v>0</v>
      </c>
      <c r="AL36" s="195">
        <v>0</v>
      </c>
      <c r="AM36" s="195">
        <v>0</v>
      </c>
    </row>
    <row r="37" spans="2:39" ht="24" customHeight="1" x14ac:dyDescent="0.2">
      <c r="B37" s="247" t="s">
        <v>231</v>
      </c>
      <c r="C37" s="203">
        <f t="shared" ref="C37:I38" si="26">SUM(C38)</f>
        <v>6400</v>
      </c>
      <c r="D37" s="203">
        <f t="shared" si="26"/>
        <v>7150</v>
      </c>
      <c r="E37" s="203">
        <f t="shared" si="26"/>
        <v>6819</v>
      </c>
      <c r="F37" s="203">
        <f t="shared" si="26"/>
        <v>10997</v>
      </c>
      <c r="G37" s="203">
        <f t="shared" si="26"/>
        <v>7520</v>
      </c>
      <c r="H37" s="203">
        <f t="shared" si="26"/>
        <v>0</v>
      </c>
      <c r="I37" s="203">
        <f t="shared" si="26"/>
        <v>6400</v>
      </c>
      <c r="J37" s="203">
        <f t="shared" ref="J37:AA38" si="27">SUM(J38)</f>
        <v>0</v>
      </c>
      <c r="K37" s="203">
        <f t="shared" si="27"/>
        <v>6400</v>
      </c>
      <c r="L37" s="203">
        <f t="shared" si="27"/>
        <v>0</v>
      </c>
      <c r="M37" s="203">
        <f t="shared" si="27"/>
        <v>6400</v>
      </c>
      <c r="N37" s="203">
        <f t="shared" si="27"/>
        <v>0</v>
      </c>
      <c r="O37" s="203">
        <f t="shared" si="27"/>
        <v>6400</v>
      </c>
      <c r="P37" s="203">
        <f t="shared" si="27"/>
        <v>400</v>
      </c>
      <c r="Q37" s="203">
        <f t="shared" si="27"/>
        <v>6800</v>
      </c>
      <c r="R37" s="203">
        <f t="shared" si="27"/>
        <v>0</v>
      </c>
      <c r="S37" s="203">
        <f t="shared" si="27"/>
        <v>6800</v>
      </c>
      <c r="T37" s="203">
        <f t="shared" si="27"/>
        <v>0</v>
      </c>
      <c r="U37" s="203">
        <f t="shared" ref="U37:AM38" si="28">SUM(U38)</f>
        <v>6800</v>
      </c>
      <c r="V37" s="203">
        <f t="shared" si="27"/>
        <v>350</v>
      </c>
      <c r="W37" s="203">
        <f t="shared" si="28"/>
        <v>7150</v>
      </c>
      <c r="X37" s="203">
        <f t="shared" si="27"/>
        <v>0</v>
      </c>
      <c r="Y37" s="203">
        <f t="shared" si="27"/>
        <v>0</v>
      </c>
      <c r="Z37" s="203">
        <f t="shared" si="27"/>
        <v>7150</v>
      </c>
      <c r="AA37" s="203">
        <f t="shared" si="27"/>
        <v>0</v>
      </c>
      <c r="AB37" s="203">
        <f t="shared" si="28"/>
        <v>7150</v>
      </c>
      <c r="AC37" s="203">
        <f t="shared" si="28"/>
        <v>0</v>
      </c>
      <c r="AD37" s="203">
        <f t="shared" si="28"/>
        <v>7150</v>
      </c>
      <c r="AE37" s="203">
        <f t="shared" si="28"/>
        <v>0</v>
      </c>
      <c r="AF37" s="203">
        <f t="shared" si="28"/>
        <v>7150</v>
      </c>
      <c r="AG37" s="203">
        <f t="shared" si="28"/>
        <v>0</v>
      </c>
      <c r="AH37" s="203">
        <f t="shared" si="28"/>
        <v>7150</v>
      </c>
      <c r="AI37" s="203">
        <f t="shared" si="28"/>
        <v>0</v>
      </c>
      <c r="AJ37" s="203">
        <f t="shared" si="28"/>
        <v>7150</v>
      </c>
      <c r="AK37" s="203">
        <f t="shared" si="28"/>
        <v>0</v>
      </c>
      <c r="AL37" s="203">
        <f t="shared" si="28"/>
        <v>0</v>
      </c>
      <c r="AM37" s="203">
        <f t="shared" si="28"/>
        <v>0</v>
      </c>
    </row>
    <row r="38" spans="2:39" ht="21.75" customHeight="1" x14ac:dyDescent="0.2">
      <c r="B38" s="249" t="s">
        <v>37</v>
      </c>
      <c r="C38" s="205">
        <f t="shared" si="26"/>
        <v>6400</v>
      </c>
      <c r="D38" s="205">
        <f t="shared" si="26"/>
        <v>7150</v>
      </c>
      <c r="E38" s="205">
        <f t="shared" si="26"/>
        <v>6819</v>
      </c>
      <c r="F38" s="205">
        <f t="shared" si="26"/>
        <v>10997</v>
      </c>
      <c r="G38" s="205">
        <f t="shared" si="26"/>
        <v>7520</v>
      </c>
      <c r="H38" s="205">
        <f t="shared" si="26"/>
        <v>0</v>
      </c>
      <c r="I38" s="205">
        <f t="shared" si="26"/>
        <v>6400</v>
      </c>
      <c r="J38" s="205">
        <f t="shared" si="27"/>
        <v>0</v>
      </c>
      <c r="K38" s="205">
        <f t="shared" si="27"/>
        <v>6400</v>
      </c>
      <c r="L38" s="205">
        <f t="shared" si="27"/>
        <v>0</v>
      </c>
      <c r="M38" s="205">
        <f t="shared" si="27"/>
        <v>6400</v>
      </c>
      <c r="N38" s="205">
        <f t="shared" si="27"/>
        <v>0</v>
      </c>
      <c r="O38" s="205">
        <f t="shared" si="27"/>
        <v>6400</v>
      </c>
      <c r="P38" s="205">
        <f t="shared" si="27"/>
        <v>400</v>
      </c>
      <c r="Q38" s="205">
        <f t="shared" si="27"/>
        <v>6800</v>
      </c>
      <c r="R38" s="205">
        <f t="shared" si="27"/>
        <v>0</v>
      </c>
      <c r="S38" s="205">
        <f t="shared" si="27"/>
        <v>6800</v>
      </c>
      <c r="T38" s="205">
        <f t="shared" si="27"/>
        <v>0</v>
      </c>
      <c r="U38" s="205">
        <f t="shared" si="28"/>
        <v>6800</v>
      </c>
      <c r="V38" s="205">
        <f t="shared" si="27"/>
        <v>350</v>
      </c>
      <c r="W38" s="205">
        <f t="shared" si="28"/>
        <v>7150</v>
      </c>
      <c r="X38" s="205">
        <f t="shared" si="27"/>
        <v>0</v>
      </c>
      <c r="Y38" s="205">
        <f t="shared" si="27"/>
        <v>0</v>
      </c>
      <c r="Z38" s="205">
        <f t="shared" si="27"/>
        <v>7150</v>
      </c>
      <c r="AA38" s="205">
        <f t="shared" si="27"/>
        <v>0</v>
      </c>
      <c r="AB38" s="205">
        <f t="shared" si="28"/>
        <v>7150</v>
      </c>
      <c r="AC38" s="205">
        <f t="shared" si="28"/>
        <v>0</v>
      </c>
      <c r="AD38" s="205">
        <f t="shared" si="28"/>
        <v>7150</v>
      </c>
      <c r="AE38" s="205">
        <f t="shared" si="28"/>
        <v>0</v>
      </c>
      <c r="AF38" s="205">
        <f t="shared" si="28"/>
        <v>7150</v>
      </c>
      <c r="AG38" s="205">
        <f t="shared" si="28"/>
        <v>0</v>
      </c>
      <c r="AH38" s="205">
        <f t="shared" si="28"/>
        <v>7150</v>
      </c>
      <c r="AI38" s="205">
        <f t="shared" si="28"/>
        <v>0</v>
      </c>
      <c r="AJ38" s="205">
        <f t="shared" si="28"/>
        <v>7150</v>
      </c>
      <c r="AK38" s="205">
        <f t="shared" si="28"/>
        <v>0</v>
      </c>
      <c r="AL38" s="205">
        <f t="shared" si="28"/>
        <v>0</v>
      </c>
      <c r="AM38" s="205">
        <f t="shared" si="28"/>
        <v>0</v>
      </c>
    </row>
    <row r="39" spans="2:39" ht="26.25" customHeight="1" x14ac:dyDescent="0.2">
      <c r="B39" s="177" t="s">
        <v>90</v>
      </c>
      <c r="C39" s="195">
        <v>6400</v>
      </c>
      <c r="D39" s="195">
        <v>7150</v>
      </c>
      <c r="E39" s="195">
        <v>6819</v>
      </c>
      <c r="F39" s="195">
        <v>10997</v>
      </c>
      <c r="G39" s="195">
        <v>7520</v>
      </c>
      <c r="H39" s="195">
        <v>0</v>
      </c>
      <c r="I39" s="195">
        <v>6400</v>
      </c>
      <c r="J39" s="195">
        <v>0</v>
      </c>
      <c r="K39" s="195">
        <f>SUM(I39+J39)</f>
        <v>6400</v>
      </c>
      <c r="L39" s="195">
        <v>0</v>
      </c>
      <c r="M39" s="195">
        <f>SUM(K39+L39)</f>
        <v>6400</v>
      </c>
      <c r="N39" s="195">
        <v>0</v>
      </c>
      <c r="O39" s="195">
        <f t="shared" si="20"/>
        <v>6400</v>
      </c>
      <c r="P39" s="195">
        <v>400</v>
      </c>
      <c r="Q39" s="195">
        <f>SUM(O39+P39)</f>
        <v>6800</v>
      </c>
      <c r="R39" s="195">
        <v>0</v>
      </c>
      <c r="S39" s="195">
        <f>SUM(Q39+R39)</f>
        <v>6800</v>
      </c>
      <c r="T39" s="195">
        <v>0</v>
      </c>
      <c r="U39" s="195">
        <f>SUM(S39+T39)</f>
        <v>6800</v>
      </c>
      <c r="V39" s="195">
        <v>350</v>
      </c>
      <c r="W39" s="195">
        <f>SUM(U39+V39)</f>
        <v>7150</v>
      </c>
      <c r="X39" s="195">
        <v>0</v>
      </c>
      <c r="Y39" s="195">
        <v>0</v>
      </c>
      <c r="Z39" s="195">
        <f t="shared" si="21"/>
        <v>7150</v>
      </c>
      <c r="AA39" s="195">
        <v>0</v>
      </c>
      <c r="AB39" s="195">
        <f>SUM(Z39+AA39)</f>
        <v>7150</v>
      </c>
      <c r="AC39" s="195">
        <v>0</v>
      </c>
      <c r="AD39" s="195">
        <f>SUM(AB39+AC39)</f>
        <v>7150</v>
      </c>
      <c r="AE39" s="195">
        <v>0</v>
      </c>
      <c r="AF39" s="195">
        <f t="shared" si="22"/>
        <v>7150</v>
      </c>
      <c r="AG39" s="195">
        <v>0</v>
      </c>
      <c r="AH39" s="195">
        <f>SUM(AF39+AG39)</f>
        <v>7150</v>
      </c>
      <c r="AI39" s="195">
        <v>0</v>
      </c>
      <c r="AJ39" s="195">
        <f>SUM(AH39+AI39)</f>
        <v>7150</v>
      </c>
      <c r="AK39" s="195">
        <v>0</v>
      </c>
      <c r="AL39" s="195">
        <v>0</v>
      </c>
      <c r="AM39" s="195">
        <v>0</v>
      </c>
    </row>
    <row r="40" spans="2:39" ht="26.25" customHeight="1" x14ac:dyDescent="0.2">
      <c r="B40" s="247" t="s">
        <v>232</v>
      </c>
      <c r="C40" s="203">
        <f t="shared" ref="C40:I41" si="29">SUM(C41)</f>
        <v>1550</v>
      </c>
      <c r="D40" s="203">
        <f t="shared" si="29"/>
        <v>1390</v>
      </c>
      <c r="E40" s="203">
        <f t="shared" si="29"/>
        <v>1375</v>
      </c>
      <c r="F40" s="203">
        <f t="shared" si="29"/>
        <v>2483</v>
      </c>
      <c r="G40" s="203">
        <f t="shared" si="29"/>
        <v>1893</v>
      </c>
      <c r="H40" s="203">
        <f t="shared" si="29"/>
        <v>0</v>
      </c>
      <c r="I40" s="203">
        <f t="shared" si="29"/>
        <v>1550</v>
      </c>
      <c r="J40" s="203">
        <f t="shared" ref="J40:AA41" si="30">SUM(J41)</f>
        <v>0</v>
      </c>
      <c r="K40" s="203">
        <f t="shared" si="30"/>
        <v>1550</v>
      </c>
      <c r="L40" s="203">
        <f t="shared" si="30"/>
        <v>0</v>
      </c>
      <c r="M40" s="203">
        <f t="shared" si="30"/>
        <v>1550</v>
      </c>
      <c r="N40" s="203">
        <f t="shared" si="30"/>
        <v>0</v>
      </c>
      <c r="O40" s="203">
        <f t="shared" si="30"/>
        <v>1550</v>
      </c>
      <c r="P40" s="203">
        <f t="shared" si="30"/>
        <v>20</v>
      </c>
      <c r="Q40" s="203">
        <f t="shared" si="30"/>
        <v>1570</v>
      </c>
      <c r="R40" s="203">
        <f t="shared" si="30"/>
        <v>0</v>
      </c>
      <c r="S40" s="203">
        <f t="shared" si="30"/>
        <v>1570</v>
      </c>
      <c r="T40" s="203">
        <f t="shared" si="30"/>
        <v>0</v>
      </c>
      <c r="U40" s="203">
        <f t="shared" ref="U40:AM41" si="31">SUM(U41)</f>
        <v>1570</v>
      </c>
      <c r="V40" s="203">
        <f t="shared" si="30"/>
        <v>0</v>
      </c>
      <c r="W40" s="203">
        <f t="shared" si="31"/>
        <v>1570</v>
      </c>
      <c r="X40" s="203">
        <f t="shared" si="30"/>
        <v>0</v>
      </c>
      <c r="Y40" s="203">
        <f t="shared" si="30"/>
        <v>0</v>
      </c>
      <c r="Z40" s="203">
        <f t="shared" si="30"/>
        <v>1570</v>
      </c>
      <c r="AA40" s="203">
        <f t="shared" si="30"/>
        <v>0</v>
      </c>
      <c r="AB40" s="203">
        <f t="shared" si="31"/>
        <v>1570</v>
      </c>
      <c r="AC40" s="203">
        <f t="shared" si="31"/>
        <v>-180</v>
      </c>
      <c r="AD40" s="203">
        <f t="shared" si="31"/>
        <v>1390</v>
      </c>
      <c r="AE40" s="203">
        <f t="shared" si="31"/>
        <v>0</v>
      </c>
      <c r="AF40" s="203">
        <f t="shared" si="31"/>
        <v>1390</v>
      </c>
      <c r="AG40" s="203">
        <f t="shared" si="31"/>
        <v>0</v>
      </c>
      <c r="AH40" s="203">
        <f t="shared" si="31"/>
        <v>1390</v>
      </c>
      <c r="AI40" s="203">
        <f t="shared" si="31"/>
        <v>0</v>
      </c>
      <c r="AJ40" s="203">
        <f t="shared" si="31"/>
        <v>1390</v>
      </c>
      <c r="AK40" s="203">
        <f t="shared" si="31"/>
        <v>0</v>
      </c>
      <c r="AL40" s="203">
        <f t="shared" si="31"/>
        <v>0</v>
      </c>
      <c r="AM40" s="203">
        <f t="shared" si="31"/>
        <v>0</v>
      </c>
    </row>
    <row r="41" spans="2:39" ht="24" customHeight="1" x14ac:dyDescent="0.2">
      <c r="B41" s="249" t="s">
        <v>37</v>
      </c>
      <c r="C41" s="283">
        <f t="shared" si="29"/>
        <v>1550</v>
      </c>
      <c r="D41" s="283">
        <f t="shared" si="29"/>
        <v>1390</v>
      </c>
      <c r="E41" s="283">
        <f t="shared" si="29"/>
        <v>1375</v>
      </c>
      <c r="F41" s="283">
        <f t="shared" si="29"/>
        <v>2483</v>
      </c>
      <c r="G41" s="283">
        <f t="shared" si="29"/>
        <v>1893</v>
      </c>
      <c r="H41" s="283">
        <f t="shared" si="29"/>
        <v>0</v>
      </c>
      <c r="I41" s="283">
        <f t="shared" si="29"/>
        <v>1550</v>
      </c>
      <c r="J41" s="283">
        <f t="shared" si="30"/>
        <v>0</v>
      </c>
      <c r="K41" s="283">
        <f t="shared" si="30"/>
        <v>1550</v>
      </c>
      <c r="L41" s="283">
        <f t="shared" si="30"/>
        <v>0</v>
      </c>
      <c r="M41" s="283">
        <f t="shared" si="30"/>
        <v>1550</v>
      </c>
      <c r="N41" s="283">
        <f t="shared" si="30"/>
        <v>0</v>
      </c>
      <c r="O41" s="283">
        <f t="shared" si="30"/>
        <v>1550</v>
      </c>
      <c r="P41" s="283">
        <f t="shared" si="30"/>
        <v>20</v>
      </c>
      <c r="Q41" s="283">
        <f t="shared" si="30"/>
        <v>1570</v>
      </c>
      <c r="R41" s="283">
        <f t="shared" si="30"/>
        <v>0</v>
      </c>
      <c r="S41" s="283">
        <f t="shared" si="30"/>
        <v>1570</v>
      </c>
      <c r="T41" s="283">
        <f t="shared" si="30"/>
        <v>0</v>
      </c>
      <c r="U41" s="283">
        <f t="shared" si="31"/>
        <v>1570</v>
      </c>
      <c r="V41" s="283">
        <f t="shared" si="30"/>
        <v>0</v>
      </c>
      <c r="W41" s="283">
        <f t="shared" si="31"/>
        <v>1570</v>
      </c>
      <c r="X41" s="283">
        <f t="shared" si="30"/>
        <v>0</v>
      </c>
      <c r="Y41" s="283">
        <f t="shared" si="30"/>
        <v>0</v>
      </c>
      <c r="Z41" s="283">
        <f t="shared" si="30"/>
        <v>1570</v>
      </c>
      <c r="AA41" s="283">
        <f t="shared" si="30"/>
        <v>0</v>
      </c>
      <c r="AB41" s="283">
        <f t="shared" si="31"/>
        <v>1570</v>
      </c>
      <c r="AC41" s="283">
        <f t="shared" si="31"/>
        <v>-180</v>
      </c>
      <c r="AD41" s="283">
        <f t="shared" si="31"/>
        <v>1390</v>
      </c>
      <c r="AE41" s="283">
        <f t="shared" si="31"/>
        <v>0</v>
      </c>
      <c r="AF41" s="283">
        <f t="shared" si="31"/>
        <v>1390</v>
      </c>
      <c r="AG41" s="283">
        <f t="shared" si="31"/>
        <v>0</v>
      </c>
      <c r="AH41" s="283">
        <f t="shared" si="31"/>
        <v>1390</v>
      </c>
      <c r="AI41" s="283">
        <f t="shared" si="31"/>
        <v>0</v>
      </c>
      <c r="AJ41" s="283">
        <f t="shared" si="31"/>
        <v>1390</v>
      </c>
      <c r="AK41" s="283">
        <f t="shared" si="31"/>
        <v>0</v>
      </c>
      <c r="AL41" s="283">
        <f t="shared" si="31"/>
        <v>0</v>
      </c>
      <c r="AM41" s="283">
        <f t="shared" si="31"/>
        <v>0</v>
      </c>
    </row>
    <row r="42" spans="2:39" ht="24.75" customHeight="1" x14ac:dyDescent="0.2">
      <c r="B42" s="177" t="s">
        <v>90</v>
      </c>
      <c r="C42" s="284">
        <v>1550</v>
      </c>
      <c r="D42" s="195">
        <v>1390</v>
      </c>
      <c r="E42" s="284">
        <v>1375</v>
      </c>
      <c r="F42" s="284">
        <v>2483</v>
      </c>
      <c r="G42" s="284">
        <v>1893</v>
      </c>
      <c r="H42" s="195">
        <v>0</v>
      </c>
      <c r="I42" s="284">
        <v>1550</v>
      </c>
      <c r="J42" s="284">
        <v>0</v>
      </c>
      <c r="K42" s="195">
        <f>SUM(I42+J42)</f>
        <v>1550</v>
      </c>
      <c r="L42" s="284">
        <v>0</v>
      </c>
      <c r="M42" s="195">
        <f>SUM(K42+L42)</f>
        <v>1550</v>
      </c>
      <c r="N42" s="284">
        <v>0</v>
      </c>
      <c r="O42" s="195">
        <f t="shared" si="20"/>
        <v>1550</v>
      </c>
      <c r="P42" s="284">
        <v>20</v>
      </c>
      <c r="Q42" s="195">
        <f>SUM(O42+P42)</f>
        <v>1570</v>
      </c>
      <c r="R42" s="284">
        <v>0</v>
      </c>
      <c r="S42" s="195">
        <f>SUM(Q42+R42)</f>
        <v>1570</v>
      </c>
      <c r="T42" s="284">
        <v>0</v>
      </c>
      <c r="U42" s="195">
        <f>SUM(S42+T42)</f>
        <v>1570</v>
      </c>
      <c r="V42" s="284">
        <v>0</v>
      </c>
      <c r="W42" s="195">
        <f>SUM(U42+V42)</f>
        <v>1570</v>
      </c>
      <c r="X42" s="284">
        <v>0</v>
      </c>
      <c r="Y42" s="284">
        <v>0</v>
      </c>
      <c r="Z42" s="195">
        <f t="shared" si="21"/>
        <v>1570</v>
      </c>
      <c r="AA42" s="284">
        <v>0</v>
      </c>
      <c r="AB42" s="195">
        <f>SUM(Z42+AA42)</f>
        <v>1570</v>
      </c>
      <c r="AC42" s="284">
        <v>-180</v>
      </c>
      <c r="AD42" s="195">
        <f>SUM(AB42+AC42)</f>
        <v>1390</v>
      </c>
      <c r="AE42" s="284">
        <v>0</v>
      </c>
      <c r="AF42" s="195">
        <f t="shared" si="22"/>
        <v>1390</v>
      </c>
      <c r="AG42" s="284">
        <v>0</v>
      </c>
      <c r="AH42" s="195">
        <f>SUM(AF42+AG42)</f>
        <v>1390</v>
      </c>
      <c r="AI42" s="284">
        <v>0</v>
      </c>
      <c r="AJ42" s="195">
        <f>SUM(AH42+AI42)</f>
        <v>1390</v>
      </c>
      <c r="AK42" s="195">
        <v>0</v>
      </c>
      <c r="AL42" s="195">
        <v>0</v>
      </c>
      <c r="AM42" s="195">
        <v>0</v>
      </c>
    </row>
    <row r="43" spans="2:39" ht="27" customHeight="1" x14ac:dyDescent="0.2">
      <c r="B43" s="247" t="s">
        <v>233</v>
      </c>
      <c r="C43" s="203">
        <f>SUM(C47)</f>
        <v>7700</v>
      </c>
      <c r="D43" s="203">
        <f>SUM(D47)</f>
        <v>9294</v>
      </c>
      <c r="E43" s="203">
        <f>SUM(E47)</f>
        <v>9243</v>
      </c>
      <c r="F43" s="203">
        <f t="shared" ref="F43:W43" si="32">SUM(F47)</f>
        <v>10404</v>
      </c>
      <c r="G43" s="203">
        <f>SUM(G47)</f>
        <v>9439</v>
      </c>
      <c r="H43" s="203">
        <f t="shared" si="32"/>
        <v>0</v>
      </c>
      <c r="I43" s="203">
        <f>SUM(I47)</f>
        <v>7700</v>
      </c>
      <c r="J43" s="203">
        <f>SUM(J47)</f>
        <v>0</v>
      </c>
      <c r="K43" s="203">
        <f t="shared" si="32"/>
        <v>7700</v>
      </c>
      <c r="L43" s="203">
        <f>SUM(L47)</f>
        <v>0</v>
      </c>
      <c r="M43" s="203">
        <f t="shared" si="32"/>
        <v>7700</v>
      </c>
      <c r="N43" s="203">
        <f t="shared" si="32"/>
        <v>0</v>
      </c>
      <c r="O43" s="203">
        <f t="shared" si="32"/>
        <v>7700</v>
      </c>
      <c r="P43" s="203">
        <f t="shared" si="32"/>
        <v>284</v>
      </c>
      <c r="Q43" s="203">
        <f t="shared" si="32"/>
        <v>7984</v>
      </c>
      <c r="R43" s="203">
        <f>SUM(R47)</f>
        <v>0</v>
      </c>
      <c r="S43" s="203">
        <f t="shared" si="32"/>
        <v>7984</v>
      </c>
      <c r="T43" s="203">
        <f>SUM(T47)</f>
        <v>0</v>
      </c>
      <c r="U43" s="203">
        <f t="shared" si="32"/>
        <v>7984</v>
      </c>
      <c r="V43" s="203">
        <f>SUM(V47)</f>
        <v>1310</v>
      </c>
      <c r="W43" s="203">
        <f t="shared" si="32"/>
        <v>9294</v>
      </c>
      <c r="X43" s="203">
        <f t="shared" ref="X43:AF43" si="33">SUM(X47)</f>
        <v>0</v>
      </c>
      <c r="Y43" s="203">
        <f>SUM(Y47)</f>
        <v>0</v>
      </c>
      <c r="Z43" s="203">
        <f>SUM(Z47)</f>
        <v>9294</v>
      </c>
      <c r="AA43" s="203">
        <f>SUM(AA47)</f>
        <v>0</v>
      </c>
      <c r="AB43" s="203">
        <f t="shared" si="33"/>
        <v>9294</v>
      </c>
      <c r="AC43" s="203">
        <f t="shared" si="33"/>
        <v>0</v>
      </c>
      <c r="AD43" s="203">
        <f t="shared" si="33"/>
        <v>9294</v>
      </c>
      <c r="AE43" s="203">
        <f>SUM(AE47)</f>
        <v>0</v>
      </c>
      <c r="AF43" s="203">
        <f t="shared" si="33"/>
        <v>9294</v>
      </c>
      <c r="AG43" s="203">
        <f>SUM(AG47)</f>
        <v>0</v>
      </c>
      <c r="AH43" s="203">
        <f t="shared" ref="AH43:AM43" si="34">SUM(AH47)</f>
        <v>9294</v>
      </c>
      <c r="AI43" s="203">
        <f t="shared" si="34"/>
        <v>0</v>
      </c>
      <c r="AJ43" s="203">
        <f t="shared" si="34"/>
        <v>9294</v>
      </c>
      <c r="AK43" s="203">
        <f t="shared" si="34"/>
        <v>0</v>
      </c>
      <c r="AL43" s="203">
        <f t="shared" si="34"/>
        <v>0</v>
      </c>
      <c r="AM43" s="203">
        <f t="shared" si="34"/>
        <v>0</v>
      </c>
    </row>
    <row r="44" spans="2:39" ht="12.75" hidden="1" customHeight="1" x14ac:dyDescent="0.2">
      <c r="B44" s="177" t="s">
        <v>234</v>
      </c>
      <c r="C44" s="195">
        <v>0</v>
      </c>
      <c r="D44" s="285"/>
      <c r="E44" s="195">
        <v>0</v>
      </c>
      <c r="F44" s="195">
        <v>0</v>
      </c>
      <c r="G44" s="195">
        <v>0</v>
      </c>
      <c r="H44" s="195">
        <f>SUM(D44+F44)</f>
        <v>0</v>
      </c>
      <c r="I44" s="195">
        <v>0</v>
      </c>
      <c r="J44" s="195">
        <v>0</v>
      </c>
      <c r="K44" s="195">
        <f>SUM(I44+J44)</f>
        <v>0</v>
      </c>
      <c r="L44" s="195">
        <v>0</v>
      </c>
      <c r="M44" s="195">
        <f>SUM(K44+L44)</f>
        <v>0</v>
      </c>
      <c r="N44" s="195">
        <v>0</v>
      </c>
      <c r="O44" s="195">
        <f t="shared" si="20"/>
        <v>0</v>
      </c>
      <c r="P44" s="195">
        <v>0</v>
      </c>
      <c r="Q44" s="195">
        <f>SUM(O44+P44)</f>
        <v>0</v>
      </c>
      <c r="R44" s="195">
        <v>0</v>
      </c>
      <c r="S44" s="195">
        <f>SUM(Q44+R44)</f>
        <v>0</v>
      </c>
      <c r="T44" s="195">
        <v>0</v>
      </c>
      <c r="U44" s="195">
        <f>SUM(S44+T44)</f>
        <v>0</v>
      </c>
      <c r="V44" s="195">
        <v>0</v>
      </c>
      <c r="W44" s="195">
        <f>SUM(U44+V44)</f>
        <v>0</v>
      </c>
      <c r="X44" s="195">
        <v>0</v>
      </c>
      <c r="Y44" s="195">
        <v>0</v>
      </c>
      <c r="Z44" s="195">
        <f t="shared" si="21"/>
        <v>0</v>
      </c>
      <c r="AA44" s="195">
        <v>0</v>
      </c>
      <c r="AB44" s="195">
        <f>SUM(Z44+AA44)</f>
        <v>0</v>
      </c>
      <c r="AC44" s="195">
        <v>0</v>
      </c>
      <c r="AD44" s="195">
        <f>SUM(AB44+AC44)</f>
        <v>0</v>
      </c>
      <c r="AE44" s="195">
        <v>0</v>
      </c>
      <c r="AF44" s="195">
        <f t="shared" si="22"/>
        <v>0</v>
      </c>
      <c r="AG44" s="195">
        <v>0</v>
      </c>
      <c r="AH44" s="195">
        <f>SUM(AF44+AG44)</f>
        <v>0</v>
      </c>
      <c r="AI44" s="195">
        <v>0</v>
      </c>
      <c r="AJ44" s="195">
        <f>SUM(AH44+AI44)</f>
        <v>0</v>
      </c>
      <c r="AK44" s="195">
        <f>SUM(AB44*5/100+AB44)</f>
        <v>0</v>
      </c>
      <c r="AL44" s="195">
        <f t="shared" ref="AL44:AM46" si="35">SUM(AK44*2.3/100+AK44)</f>
        <v>0</v>
      </c>
      <c r="AM44" s="195">
        <f t="shared" si="35"/>
        <v>0</v>
      </c>
    </row>
    <row r="45" spans="2:39" s="165" customFormat="1" ht="12.75" hidden="1" customHeight="1" x14ac:dyDescent="0.2">
      <c r="B45" s="178" t="s">
        <v>235</v>
      </c>
      <c r="C45" s="195">
        <f>SUM(C46)</f>
        <v>0</v>
      </c>
      <c r="D45" s="286"/>
      <c r="E45" s="195">
        <f>SUM(E46)</f>
        <v>0</v>
      </c>
      <c r="F45" s="195">
        <f>SUM(F46)</f>
        <v>0</v>
      </c>
      <c r="G45" s="195">
        <f>SUM(G46)</f>
        <v>0</v>
      </c>
      <c r="H45" s="195">
        <f>SUM(D45+F45)</f>
        <v>0</v>
      </c>
      <c r="I45" s="195">
        <f>SUM(I46)</f>
        <v>0</v>
      </c>
      <c r="J45" s="195">
        <f>SUM(J46)</f>
        <v>0</v>
      </c>
      <c r="K45" s="195">
        <f>SUM(I45+J45)</f>
        <v>0</v>
      </c>
      <c r="L45" s="195">
        <f>SUM(L46)</f>
        <v>0</v>
      </c>
      <c r="M45" s="195">
        <f>SUM(K45+L45)</f>
        <v>0</v>
      </c>
      <c r="N45" s="195">
        <f>SUM(N46)</f>
        <v>0</v>
      </c>
      <c r="O45" s="195">
        <f t="shared" si="20"/>
        <v>0</v>
      </c>
      <c r="P45" s="195">
        <f>SUM(P46)</f>
        <v>0</v>
      </c>
      <c r="Q45" s="195">
        <f>SUM(O45+P45)</f>
        <v>0</v>
      </c>
      <c r="R45" s="195">
        <f>SUM(R46)</f>
        <v>0</v>
      </c>
      <c r="S45" s="195">
        <f>SUM(Q45+R45)</f>
        <v>0</v>
      </c>
      <c r="T45" s="195">
        <f>SUM(T46)</f>
        <v>0</v>
      </c>
      <c r="U45" s="195">
        <f>SUM(S45+T45)</f>
        <v>0</v>
      </c>
      <c r="V45" s="195">
        <f>SUM(V46)</f>
        <v>0</v>
      </c>
      <c r="W45" s="195">
        <f>SUM(U45+V45)</f>
        <v>0</v>
      </c>
      <c r="X45" s="195">
        <f>SUM(X46)</f>
        <v>0</v>
      </c>
      <c r="Y45" s="195">
        <f>SUM(Y46)</f>
        <v>0</v>
      </c>
      <c r="Z45" s="195">
        <f t="shared" si="21"/>
        <v>0</v>
      </c>
      <c r="AA45" s="195">
        <f>SUM(AA46)</f>
        <v>0</v>
      </c>
      <c r="AB45" s="195">
        <f>SUM(Z45+AA45)</f>
        <v>0</v>
      </c>
      <c r="AC45" s="195">
        <f>SUM(AC46)</f>
        <v>0</v>
      </c>
      <c r="AD45" s="195">
        <f>SUM(AB45+AC45)</f>
        <v>0</v>
      </c>
      <c r="AE45" s="195">
        <f>SUM(AE46)</f>
        <v>0</v>
      </c>
      <c r="AF45" s="195">
        <f t="shared" si="22"/>
        <v>0</v>
      </c>
      <c r="AG45" s="195">
        <f>SUM(AG46)</f>
        <v>0</v>
      </c>
      <c r="AH45" s="195">
        <f>SUM(AF45+AG45)</f>
        <v>0</v>
      </c>
      <c r="AI45" s="195">
        <f>SUM(AI46)</f>
        <v>0</v>
      </c>
      <c r="AJ45" s="195">
        <f>SUM(AH45+AI45)</f>
        <v>0</v>
      </c>
      <c r="AK45" s="195">
        <f>SUM(AB45*5/100+AB45)</f>
        <v>0</v>
      </c>
      <c r="AL45" s="195">
        <f t="shared" si="35"/>
        <v>0</v>
      </c>
      <c r="AM45" s="195">
        <f t="shared" si="35"/>
        <v>0</v>
      </c>
    </row>
    <row r="46" spans="2:39" s="165" customFormat="1" ht="12.75" hidden="1" customHeight="1" x14ac:dyDescent="0.2">
      <c r="B46" s="287" t="s">
        <v>101</v>
      </c>
      <c r="C46" s="276">
        <v>0</v>
      </c>
      <c r="D46" s="288"/>
      <c r="E46" s="276">
        <v>0</v>
      </c>
      <c r="F46" s="276">
        <v>0</v>
      </c>
      <c r="G46" s="276">
        <v>0</v>
      </c>
      <c r="H46" s="195">
        <f>SUM(D46+F46)</f>
        <v>0</v>
      </c>
      <c r="I46" s="276">
        <v>0</v>
      </c>
      <c r="J46" s="276">
        <v>0</v>
      </c>
      <c r="K46" s="195">
        <f>SUM(I46+J46)</f>
        <v>0</v>
      </c>
      <c r="L46" s="276">
        <v>0</v>
      </c>
      <c r="M46" s="195">
        <f>SUM(K46+L46)</f>
        <v>0</v>
      </c>
      <c r="N46" s="276">
        <v>0</v>
      </c>
      <c r="O46" s="195">
        <f t="shared" si="20"/>
        <v>0</v>
      </c>
      <c r="P46" s="276">
        <v>0</v>
      </c>
      <c r="Q46" s="195">
        <f>SUM(O46+P46)</f>
        <v>0</v>
      </c>
      <c r="R46" s="276">
        <v>0</v>
      </c>
      <c r="S46" s="195">
        <f>SUM(Q46+R46)</f>
        <v>0</v>
      </c>
      <c r="T46" s="276">
        <v>0</v>
      </c>
      <c r="U46" s="195">
        <f>SUM(S46+T46)</f>
        <v>0</v>
      </c>
      <c r="V46" s="276">
        <v>0</v>
      </c>
      <c r="W46" s="195">
        <f>SUM(U46+V46)</f>
        <v>0</v>
      </c>
      <c r="X46" s="276">
        <v>0</v>
      </c>
      <c r="Y46" s="276">
        <v>0</v>
      </c>
      <c r="Z46" s="195">
        <f t="shared" si="21"/>
        <v>0</v>
      </c>
      <c r="AA46" s="276">
        <v>0</v>
      </c>
      <c r="AB46" s="195">
        <f>SUM(Z46+AA46)</f>
        <v>0</v>
      </c>
      <c r="AC46" s="276">
        <v>0</v>
      </c>
      <c r="AD46" s="195">
        <f>SUM(AB46+AC46)</f>
        <v>0</v>
      </c>
      <c r="AE46" s="276">
        <v>0</v>
      </c>
      <c r="AF46" s="195">
        <f t="shared" si="22"/>
        <v>0</v>
      </c>
      <c r="AG46" s="276">
        <v>0</v>
      </c>
      <c r="AH46" s="195">
        <f>SUM(AF46+AG46)</f>
        <v>0</v>
      </c>
      <c r="AI46" s="276">
        <v>0</v>
      </c>
      <c r="AJ46" s="195">
        <f>SUM(AH46+AI46)</f>
        <v>0</v>
      </c>
      <c r="AK46" s="195">
        <f>SUM(AB46*5/100+AB46)</f>
        <v>0</v>
      </c>
      <c r="AL46" s="195">
        <f t="shared" si="35"/>
        <v>0</v>
      </c>
      <c r="AM46" s="195">
        <f t="shared" si="35"/>
        <v>0</v>
      </c>
    </row>
    <row r="47" spans="2:39" s="165" customFormat="1" ht="24.75" customHeight="1" x14ac:dyDescent="0.2">
      <c r="B47" s="249" t="s">
        <v>37</v>
      </c>
      <c r="C47" s="275">
        <f t="shared" ref="C47:AM47" si="36">SUM(C48)</f>
        <v>7700</v>
      </c>
      <c r="D47" s="275">
        <f t="shared" si="36"/>
        <v>9294</v>
      </c>
      <c r="E47" s="275">
        <f t="shared" si="36"/>
        <v>9243</v>
      </c>
      <c r="F47" s="275">
        <f t="shared" si="36"/>
        <v>10404</v>
      </c>
      <c r="G47" s="275">
        <f t="shared" si="36"/>
        <v>9439</v>
      </c>
      <c r="H47" s="275">
        <f t="shared" si="36"/>
        <v>0</v>
      </c>
      <c r="I47" s="275">
        <f t="shared" si="36"/>
        <v>7700</v>
      </c>
      <c r="J47" s="275">
        <f t="shared" si="36"/>
        <v>0</v>
      </c>
      <c r="K47" s="275">
        <f t="shared" si="36"/>
        <v>7700</v>
      </c>
      <c r="L47" s="275">
        <f t="shared" si="36"/>
        <v>0</v>
      </c>
      <c r="M47" s="275">
        <f t="shared" si="36"/>
        <v>7700</v>
      </c>
      <c r="N47" s="275">
        <f t="shared" si="36"/>
        <v>0</v>
      </c>
      <c r="O47" s="275">
        <f t="shared" si="36"/>
        <v>7700</v>
      </c>
      <c r="P47" s="275">
        <f t="shared" si="36"/>
        <v>284</v>
      </c>
      <c r="Q47" s="275">
        <f t="shared" si="36"/>
        <v>7984</v>
      </c>
      <c r="R47" s="275">
        <f t="shared" si="36"/>
        <v>0</v>
      </c>
      <c r="S47" s="275">
        <f t="shared" si="36"/>
        <v>7984</v>
      </c>
      <c r="T47" s="275">
        <f t="shared" si="36"/>
        <v>0</v>
      </c>
      <c r="U47" s="275">
        <f t="shared" si="36"/>
        <v>7984</v>
      </c>
      <c r="V47" s="275">
        <f t="shared" si="36"/>
        <v>1310</v>
      </c>
      <c r="W47" s="275">
        <f t="shared" si="36"/>
        <v>9294</v>
      </c>
      <c r="X47" s="275">
        <f t="shared" si="36"/>
        <v>0</v>
      </c>
      <c r="Y47" s="275">
        <f t="shared" si="36"/>
        <v>0</v>
      </c>
      <c r="Z47" s="275">
        <f t="shared" si="36"/>
        <v>9294</v>
      </c>
      <c r="AA47" s="275">
        <f t="shared" si="36"/>
        <v>0</v>
      </c>
      <c r="AB47" s="275">
        <f t="shared" si="36"/>
        <v>9294</v>
      </c>
      <c r="AC47" s="275">
        <f t="shared" si="36"/>
        <v>0</v>
      </c>
      <c r="AD47" s="275">
        <f t="shared" si="36"/>
        <v>9294</v>
      </c>
      <c r="AE47" s="275">
        <f t="shared" si="36"/>
        <v>0</v>
      </c>
      <c r="AF47" s="275">
        <f t="shared" si="36"/>
        <v>9294</v>
      </c>
      <c r="AG47" s="275">
        <f t="shared" si="36"/>
        <v>0</v>
      </c>
      <c r="AH47" s="275">
        <f t="shared" si="36"/>
        <v>9294</v>
      </c>
      <c r="AI47" s="275">
        <f t="shared" si="36"/>
        <v>0</v>
      </c>
      <c r="AJ47" s="275">
        <f t="shared" si="36"/>
        <v>9294</v>
      </c>
      <c r="AK47" s="275">
        <f t="shared" si="36"/>
        <v>0</v>
      </c>
      <c r="AL47" s="275">
        <f t="shared" si="36"/>
        <v>0</v>
      </c>
      <c r="AM47" s="275">
        <f t="shared" si="36"/>
        <v>0</v>
      </c>
    </row>
    <row r="48" spans="2:39" s="165" customFormat="1" ht="24.75" customHeight="1" x14ac:dyDescent="0.2">
      <c r="B48" s="177" t="s">
        <v>90</v>
      </c>
      <c r="C48" s="195">
        <v>7700</v>
      </c>
      <c r="D48" s="195">
        <v>9294</v>
      </c>
      <c r="E48" s="195">
        <v>9243</v>
      </c>
      <c r="F48" s="195">
        <v>10404</v>
      </c>
      <c r="G48" s="195">
        <v>9439</v>
      </c>
      <c r="H48" s="195">
        <v>0</v>
      </c>
      <c r="I48" s="195">
        <v>7700</v>
      </c>
      <c r="J48" s="195">
        <v>0</v>
      </c>
      <c r="K48" s="195">
        <f>SUM(I48+J48)</f>
        <v>7700</v>
      </c>
      <c r="L48" s="195">
        <v>0</v>
      </c>
      <c r="M48" s="195">
        <f>SUM(K48+L48)</f>
        <v>7700</v>
      </c>
      <c r="N48" s="195">
        <v>0</v>
      </c>
      <c r="O48" s="195">
        <f t="shared" si="20"/>
        <v>7700</v>
      </c>
      <c r="P48" s="195">
        <v>284</v>
      </c>
      <c r="Q48" s="195">
        <f>SUM(O48+P48)</f>
        <v>7984</v>
      </c>
      <c r="R48" s="195">
        <v>0</v>
      </c>
      <c r="S48" s="195">
        <f>SUM(Q48+R48)</f>
        <v>7984</v>
      </c>
      <c r="T48" s="195">
        <v>0</v>
      </c>
      <c r="U48" s="195">
        <f>SUM(S48+T48)</f>
        <v>7984</v>
      </c>
      <c r="V48" s="195">
        <v>1310</v>
      </c>
      <c r="W48" s="195">
        <f>SUM(U48+V48)</f>
        <v>9294</v>
      </c>
      <c r="X48" s="195">
        <v>0</v>
      </c>
      <c r="Y48" s="195">
        <v>0</v>
      </c>
      <c r="Z48" s="195">
        <f t="shared" si="21"/>
        <v>9294</v>
      </c>
      <c r="AA48" s="195">
        <v>0</v>
      </c>
      <c r="AB48" s="195">
        <f>SUM(Z48+AA48)</f>
        <v>9294</v>
      </c>
      <c r="AC48" s="195">
        <v>0</v>
      </c>
      <c r="AD48" s="195">
        <f>SUM(AB48+AC48)</f>
        <v>9294</v>
      </c>
      <c r="AE48" s="195">
        <v>0</v>
      </c>
      <c r="AF48" s="195">
        <f t="shared" si="22"/>
        <v>9294</v>
      </c>
      <c r="AG48" s="195">
        <v>0</v>
      </c>
      <c r="AH48" s="195">
        <f>SUM(AF48+AG48)</f>
        <v>9294</v>
      </c>
      <c r="AI48" s="195">
        <v>0</v>
      </c>
      <c r="AJ48" s="195">
        <f>SUM(AH48+AI48)</f>
        <v>9294</v>
      </c>
      <c r="AK48" s="195">
        <v>0</v>
      </c>
      <c r="AL48" s="195">
        <v>0</v>
      </c>
      <c r="AM48" s="195">
        <v>0</v>
      </c>
    </row>
    <row r="49" spans="2:39" ht="12.75" hidden="1" customHeight="1" x14ac:dyDescent="0.2">
      <c r="B49" s="177" t="s">
        <v>236</v>
      </c>
      <c r="C49" s="195"/>
      <c r="D49" s="285"/>
      <c r="E49" s="195"/>
      <c r="F49" s="195"/>
      <c r="G49" s="195"/>
      <c r="H49" s="195">
        <f>SUM(D49+F49)</f>
        <v>0</v>
      </c>
      <c r="I49" s="195"/>
      <c r="J49" s="195"/>
      <c r="K49" s="195">
        <f>SUM(I49+J49)</f>
        <v>0</v>
      </c>
      <c r="L49" s="195"/>
      <c r="M49" s="195">
        <f>SUM(K49+L49)</f>
        <v>0</v>
      </c>
      <c r="N49" s="195"/>
      <c r="O49" s="195">
        <f t="shared" si="20"/>
        <v>0</v>
      </c>
      <c r="P49" s="195"/>
      <c r="Q49" s="195">
        <f>SUM(O49+P49)</f>
        <v>0</v>
      </c>
      <c r="R49" s="195"/>
      <c r="S49" s="195">
        <f>SUM(Q49+R49)</f>
        <v>0</v>
      </c>
      <c r="T49" s="195"/>
      <c r="U49" s="195">
        <f>SUM(S49+T49)</f>
        <v>0</v>
      </c>
      <c r="V49" s="195"/>
      <c r="W49" s="195">
        <f>SUM(U49+V49)</f>
        <v>0</v>
      </c>
      <c r="X49" s="195"/>
      <c r="Y49" s="195"/>
      <c r="Z49" s="195">
        <f t="shared" si="21"/>
        <v>0</v>
      </c>
      <c r="AA49" s="195"/>
      <c r="AB49" s="195">
        <f>SUM(Z49+AA49)</f>
        <v>0</v>
      </c>
      <c r="AC49" s="195"/>
      <c r="AD49" s="195">
        <f>SUM(AB49+AC49)</f>
        <v>0</v>
      </c>
      <c r="AE49" s="195"/>
      <c r="AF49" s="195">
        <f t="shared" si="22"/>
        <v>0</v>
      </c>
      <c r="AG49" s="195"/>
      <c r="AH49" s="195">
        <f>SUM(AF49+AG49)</f>
        <v>0</v>
      </c>
      <c r="AI49" s="195"/>
      <c r="AJ49" s="195">
        <f>SUM(AH49+AI49)</f>
        <v>0</v>
      </c>
      <c r="AK49" s="195">
        <f>SUM(AB49*5/100+AB49)</f>
        <v>0</v>
      </c>
      <c r="AL49" s="195">
        <f>SUM(AK49*2.3/100+AK49)</f>
        <v>0</v>
      </c>
      <c r="AM49" s="195">
        <f>SUM(AL49*2.3/100+AL49)</f>
        <v>0</v>
      </c>
    </row>
    <row r="50" spans="2:39" ht="48" customHeight="1" x14ac:dyDescent="0.2">
      <c r="B50" s="210" t="s">
        <v>237</v>
      </c>
      <c r="C50" s="203">
        <f t="shared" ref="C50:AM50" si="37">SUM(C51+C53)</f>
        <v>18781</v>
      </c>
      <c r="D50" s="203">
        <f t="shared" si="37"/>
        <v>18286</v>
      </c>
      <c r="E50" s="203">
        <f t="shared" si="37"/>
        <v>18253</v>
      </c>
      <c r="F50" s="203">
        <f t="shared" si="37"/>
        <v>28514</v>
      </c>
      <c r="G50" s="203">
        <f t="shared" si="37"/>
        <v>18300</v>
      </c>
      <c r="H50" s="203">
        <f t="shared" si="37"/>
        <v>0</v>
      </c>
      <c r="I50" s="203">
        <f t="shared" si="37"/>
        <v>18781</v>
      </c>
      <c r="J50" s="203">
        <f t="shared" si="37"/>
        <v>0</v>
      </c>
      <c r="K50" s="203">
        <f t="shared" si="37"/>
        <v>18781</v>
      </c>
      <c r="L50" s="203">
        <f t="shared" si="37"/>
        <v>0</v>
      </c>
      <c r="M50" s="203">
        <f t="shared" si="37"/>
        <v>18781</v>
      </c>
      <c r="N50" s="203">
        <f t="shared" si="37"/>
        <v>-450</v>
      </c>
      <c r="O50" s="203">
        <f t="shared" si="37"/>
        <v>18331</v>
      </c>
      <c r="P50" s="203">
        <f t="shared" si="37"/>
        <v>-1000</v>
      </c>
      <c r="Q50" s="203">
        <f t="shared" si="37"/>
        <v>17331</v>
      </c>
      <c r="R50" s="203">
        <f t="shared" si="37"/>
        <v>-500</v>
      </c>
      <c r="S50" s="203">
        <f t="shared" si="37"/>
        <v>16831</v>
      </c>
      <c r="T50" s="203">
        <f t="shared" si="37"/>
        <v>0</v>
      </c>
      <c r="U50" s="203">
        <f t="shared" si="37"/>
        <v>16831</v>
      </c>
      <c r="V50" s="203">
        <f t="shared" si="37"/>
        <v>155</v>
      </c>
      <c r="W50" s="203">
        <f t="shared" si="37"/>
        <v>16986</v>
      </c>
      <c r="X50" s="203">
        <f t="shared" si="37"/>
        <v>0</v>
      </c>
      <c r="Y50" s="203">
        <f t="shared" si="37"/>
        <v>0</v>
      </c>
      <c r="Z50" s="203">
        <f t="shared" si="37"/>
        <v>16986</v>
      </c>
      <c r="AA50" s="203">
        <f t="shared" si="37"/>
        <v>0</v>
      </c>
      <c r="AB50" s="203">
        <f t="shared" si="37"/>
        <v>16986</v>
      </c>
      <c r="AC50" s="203">
        <f t="shared" si="37"/>
        <v>1300</v>
      </c>
      <c r="AD50" s="203">
        <f t="shared" si="37"/>
        <v>18286</v>
      </c>
      <c r="AE50" s="203">
        <f t="shared" si="37"/>
        <v>0</v>
      </c>
      <c r="AF50" s="203">
        <f t="shared" si="37"/>
        <v>18286</v>
      </c>
      <c r="AG50" s="203">
        <f t="shared" si="37"/>
        <v>0</v>
      </c>
      <c r="AH50" s="203">
        <f t="shared" si="37"/>
        <v>18286</v>
      </c>
      <c r="AI50" s="203">
        <f t="shared" si="37"/>
        <v>0</v>
      </c>
      <c r="AJ50" s="203">
        <f t="shared" si="37"/>
        <v>18286</v>
      </c>
      <c r="AK50" s="203">
        <f t="shared" si="37"/>
        <v>0</v>
      </c>
      <c r="AL50" s="203">
        <f t="shared" si="37"/>
        <v>0</v>
      </c>
      <c r="AM50" s="203">
        <f t="shared" si="37"/>
        <v>0</v>
      </c>
    </row>
    <row r="51" spans="2:39" ht="26.25" customHeight="1" x14ac:dyDescent="0.2">
      <c r="B51" s="249" t="s">
        <v>37</v>
      </c>
      <c r="C51" s="205">
        <f t="shared" ref="C51:AM51" si="38">SUM(C52)</f>
        <v>18781</v>
      </c>
      <c r="D51" s="205">
        <f t="shared" si="38"/>
        <v>18286</v>
      </c>
      <c r="E51" s="205">
        <f t="shared" si="38"/>
        <v>18253</v>
      </c>
      <c r="F51" s="205">
        <f t="shared" si="38"/>
        <v>28514</v>
      </c>
      <c r="G51" s="205">
        <f t="shared" si="38"/>
        <v>18300</v>
      </c>
      <c r="H51" s="205">
        <f t="shared" si="38"/>
        <v>0</v>
      </c>
      <c r="I51" s="205">
        <f t="shared" si="38"/>
        <v>18781</v>
      </c>
      <c r="J51" s="205">
        <f t="shared" si="38"/>
        <v>0</v>
      </c>
      <c r="K51" s="205">
        <f t="shared" si="38"/>
        <v>18781</v>
      </c>
      <c r="L51" s="205">
        <f t="shared" si="38"/>
        <v>0</v>
      </c>
      <c r="M51" s="205">
        <f t="shared" si="38"/>
        <v>18781</v>
      </c>
      <c r="N51" s="205">
        <f t="shared" si="38"/>
        <v>-450</v>
      </c>
      <c r="O51" s="205">
        <f t="shared" si="38"/>
        <v>18331</v>
      </c>
      <c r="P51" s="205">
        <f t="shared" si="38"/>
        <v>-1000</v>
      </c>
      <c r="Q51" s="205">
        <f t="shared" si="38"/>
        <v>17331</v>
      </c>
      <c r="R51" s="205">
        <f t="shared" si="38"/>
        <v>-500</v>
      </c>
      <c r="S51" s="205">
        <f t="shared" si="38"/>
        <v>16831</v>
      </c>
      <c r="T51" s="205">
        <f t="shared" si="38"/>
        <v>0</v>
      </c>
      <c r="U51" s="205">
        <f t="shared" si="38"/>
        <v>16831</v>
      </c>
      <c r="V51" s="205">
        <f t="shared" si="38"/>
        <v>155</v>
      </c>
      <c r="W51" s="205">
        <f t="shared" si="38"/>
        <v>16986</v>
      </c>
      <c r="X51" s="205">
        <f t="shared" si="38"/>
        <v>0</v>
      </c>
      <c r="Y51" s="205">
        <f t="shared" si="38"/>
        <v>0</v>
      </c>
      <c r="Z51" s="205">
        <f t="shared" si="38"/>
        <v>16986</v>
      </c>
      <c r="AA51" s="205">
        <f t="shared" si="38"/>
        <v>0</v>
      </c>
      <c r="AB51" s="205">
        <f t="shared" si="38"/>
        <v>16986</v>
      </c>
      <c r="AC51" s="205">
        <f t="shared" si="38"/>
        <v>1300</v>
      </c>
      <c r="AD51" s="205">
        <f t="shared" si="38"/>
        <v>18286</v>
      </c>
      <c r="AE51" s="205">
        <f t="shared" si="38"/>
        <v>0</v>
      </c>
      <c r="AF51" s="205">
        <f t="shared" si="38"/>
        <v>18286</v>
      </c>
      <c r="AG51" s="205">
        <f t="shared" si="38"/>
        <v>0</v>
      </c>
      <c r="AH51" s="205">
        <f t="shared" si="38"/>
        <v>18286</v>
      </c>
      <c r="AI51" s="205">
        <f t="shared" si="38"/>
        <v>0</v>
      </c>
      <c r="AJ51" s="205">
        <f t="shared" si="38"/>
        <v>18286</v>
      </c>
      <c r="AK51" s="205">
        <f t="shared" si="38"/>
        <v>0</v>
      </c>
      <c r="AL51" s="205">
        <f t="shared" si="38"/>
        <v>0</v>
      </c>
      <c r="AM51" s="205">
        <f t="shared" si="38"/>
        <v>0</v>
      </c>
    </row>
    <row r="52" spans="2:39" ht="24.75" customHeight="1" x14ac:dyDescent="0.2">
      <c r="B52" s="280" t="s">
        <v>238</v>
      </c>
      <c r="C52" s="195">
        <v>18781</v>
      </c>
      <c r="D52" s="195">
        <v>18286</v>
      </c>
      <c r="E52" s="195">
        <v>18253</v>
      </c>
      <c r="F52" s="195">
        <v>28514</v>
      </c>
      <c r="G52" s="195">
        <v>18300</v>
      </c>
      <c r="H52" s="195">
        <v>0</v>
      </c>
      <c r="I52" s="195">
        <v>18781</v>
      </c>
      <c r="J52" s="195">
        <v>0</v>
      </c>
      <c r="K52" s="195">
        <f t="shared" ref="K52:K57" si="39">SUM(I52+J52)</f>
        <v>18781</v>
      </c>
      <c r="L52" s="195">
        <v>0</v>
      </c>
      <c r="M52" s="195">
        <f>SUM(K52+L52)</f>
        <v>18781</v>
      </c>
      <c r="N52" s="195">
        <v>-450</v>
      </c>
      <c r="O52" s="195">
        <f t="shared" si="20"/>
        <v>18331</v>
      </c>
      <c r="P52" s="195">
        <v>-1000</v>
      </c>
      <c r="Q52" s="195">
        <f>SUM(O52+P52)</f>
        <v>17331</v>
      </c>
      <c r="R52" s="195">
        <v>-500</v>
      </c>
      <c r="S52" s="195">
        <f>SUM(Q52+R52)</f>
        <v>16831</v>
      </c>
      <c r="T52" s="195">
        <v>0</v>
      </c>
      <c r="U52" s="195">
        <f>SUM(S52+T52)</f>
        <v>16831</v>
      </c>
      <c r="V52" s="195">
        <v>155</v>
      </c>
      <c r="W52" s="195">
        <f>SUM(U52+V52)</f>
        <v>16986</v>
      </c>
      <c r="X52" s="195">
        <v>0</v>
      </c>
      <c r="Y52" s="195">
        <v>0</v>
      </c>
      <c r="Z52" s="195">
        <f t="shared" si="21"/>
        <v>16986</v>
      </c>
      <c r="AA52" s="195">
        <v>0</v>
      </c>
      <c r="AB52" s="195">
        <f>SUM(Z52+AA52)</f>
        <v>16986</v>
      </c>
      <c r="AC52" s="195">
        <v>1300</v>
      </c>
      <c r="AD52" s="195">
        <f>SUM(AB52+AC52)</f>
        <v>18286</v>
      </c>
      <c r="AE52" s="195">
        <v>0</v>
      </c>
      <c r="AF52" s="195">
        <f t="shared" si="22"/>
        <v>18286</v>
      </c>
      <c r="AG52" s="195">
        <v>0</v>
      </c>
      <c r="AH52" s="195">
        <f t="shared" ref="AH52:AJ57" si="40">SUM(AF52+AG52)</f>
        <v>18286</v>
      </c>
      <c r="AI52" s="195">
        <v>0</v>
      </c>
      <c r="AJ52" s="195">
        <f t="shared" si="40"/>
        <v>18286</v>
      </c>
      <c r="AK52" s="195">
        <v>0</v>
      </c>
      <c r="AL52" s="195">
        <v>0</v>
      </c>
      <c r="AM52" s="195">
        <v>0</v>
      </c>
    </row>
    <row r="53" spans="2:39" ht="12.75" hidden="1" customHeight="1" x14ac:dyDescent="0.2">
      <c r="B53" s="289" t="s">
        <v>105</v>
      </c>
      <c r="C53" s="205">
        <f>SUM(C54)</f>
        <v>0</v>
      </c>
      <c r="D53" s="205">
        <f>SUM(D54)</f>
        <v>0</v>
      </c>
      <c r="E53" s="205">
        <f>SUM(E54)</f>
        <v>0</v>
      </c>
      <c r="F53" s="205">
        <f>SUM(F54)</f>
        <v>0</v>
      </c>
      <c r="G53" s="205">
        <f>SUM(G54)</f>
        <v>0</v>
      </c>
      <c r="H53" s="195">
        <v>0</v>
      </c>
      <c r="I53" s="205">
        <f>SUM(I54)</f>
        <v>0</v>
      </c>
      <c r="J53" s="205">
        <f>SUM(J54)</f>
        <v>0</v>
      </c>
      <c r="K53" s="195">
        <f t="shared" si="39"/>
        <v>0</v>
      </c>
      <c r="L53" s="205">
        <f>SUM(L54)</f>
        <v>0</v>
      </c>
      <c r="M53" s="195">
        <f>SUM(K53+L53)</f>
        <v>0</v>
      </c>
      <c r="N53" s="205">
        <f>SUM(N54)</f>
        <v>0</v>
      </c>
      <c r="O53" s="195">
        <f t="shared" si="20"/>
        <v>0</v>
      </c>
      <c r="P53" s="205">
        <f>SUM(P54)</f>
        <v>0</v>
      </c>
      <c r="Q53" s="195">
        <f>SUM(O53+P53)</f>
        <v>0</v>
      </c>
      <c r="R53" s="205">
        <f>SUM(R54)</f>
        <v>0</v>
      </c>
      <c r="S53" s="195">
        <f>SUM(Q53+R53)</f>
        <v>0</v>
      </c>
      <c r="T53" s="205">
        <f>SUM(T54)</f>
        <v>0</v>
      </c>
      <c r="U53" s="195">
        <f>SUM(S53+T53)</f>
        <v>0</v>
      </c>
      <c r="V53" s="205">
        <f>SUM(V54)</f>
        <v>0</v>
      </c>
      <c r="W53" s="195">
        <f>SUM(U53+V53)</f>
        <v>0</v>
      </c>
      <c r="X53" s="205">
        <f>SUM(X54)</f>
        <v>0</v>
      </c>
      <c r="Y53" s="205">
        <f>SUM(Y54)</f>
        <v>0</v>
      </c>
      <c r="Z53" s="195">
        <f t="shared" si="21"/>
        <v>0</v>
      </c>
      <c r="AA53" s="205">
        <f>SUM(AA54)</f>
        <v>0</v>
      </c>
      <c r="AB53" s="195">
        <f>SUM(Z53+AA53)</f>
        <v>0</v>
      </c>
      <c r="AC53" s="205">
        <f>SUM(AC54)</f>
        <v>0</v>
      </c>
      <c r="AD53" s="195">
        <f>SUM(AB53+AC53)</f>
        <v>0</v>
      </c>
      <c r="AE53" s="205">
        <f>SUM(AE54)</f>
        <v>0</v>
      </c>
      <c r="AF53" s="195">
        <f t="shared" si="22"/>
        <v>0</v>
      </c>
      <c r="AG53" s="205">
        <f>SUM(AG54)</f>
        <v>0</v>
      </c>
      <c r="AH53" s="195">
        <f t="shared" si="40"/>
        <v>0</v>
      </c>
      <c r="AI53" s="205">
        <f>SUM(AI54)</f>
        <v>0</v>
      </c>
      <c r="AJ53" s="195">
        <f t="shared" si="40"/>
        <v>0</v>
      </c>
      <c r="AK53" s="195">
        <f>SUM(AB53*5/100+AB53)</f>
        <v>0</v>
      </c>
      <c r="AL53" s="195">
        <f>SUM(AK53*2.3/100+AK53)</f>
        <v>0</v>
      </c>
      <c r="AM53" s="195">
        <f>SUM(AL53*2.3/100+AL53)</f>
        <v>0</v>
      </c>
    </row>
    <row r="54" spans="2:39" ht="12.75" hidden="1" customHeight="1" x14ac:dyDescent="0.2">
      <c r="B54" s="280" t="s">
        <v>101</v>
      </c>
      <c r="C54" s="195">
        <v>0</v>
      </c>
      <c r="D54" s="195">
        <v>0</v>
      </c>
      <c r="E54" s="195">
        <v>0</v>
      </c>
      <c r="F54" s="195">
        <v>0</v>
      </c>
      <c r="G54" s="195">
        <v>0</v>
      </c>
      <c r="H54" s="195">
        <v>0</v>
      </c>
      <c r="I54" s="195">
        <v>0</v>
      </c>
      <c r="J54" s="195">
        <v>0</v>
      </c>
      <c r="K54" s="195">
        <f t="shared" si="39"/>
        <v>0</v>
      </c>
      <c r="L54" s="195">
        <v>0</v>
      </c>
      <c r="M54" s="195">
        <f>SUM(K54+L54)</f>
        <v>0</v>
      </c>
      <c r="N54" s="195">
        <v>0</v>
      </c>
      <c r="O54" s="195">
        <f t="shared" si="20"/>
        <v>0</v>
      </c>
      <c r="P54" s="195">
        <v>0</v>
      </c>
      <c r="Q54" s="195">
        <f>SUM(O54+P54)</f>
        <v>0</v>
      </c>
      <c r="R54" s="195">
        <v>0</v>
      </c>
      <c r="S54" s="195">
        <f>SUM(Q54+R54)</f>
        <v>0</v>
      </c>
      <c r="T54" s="195">
        <v>0</v>
      </c>
      <c r="U54" s="195">
        <f>SUM(S54+T54)</f>
        <v>0</v>
      </c>
      <c r="V54" s="195">
        <v>0</v>
      </c>
      <c r="W54" s="195">
        <f>SUM(U54+V54)</f>
        <v>0</v>
      </c>
      <c r="X54" s="195">
        <v>0</v>
      </c>
      <c r="Y54" s="195">
        <v>0</v>
      </c>
      <c r="Z54" s="195">
        <f t="shared" si="21"/>
        <v>0</v>
      </c>
      <c r="AA54" s="195">
        <v>0</v>
      </c>
      <c r="AB54" s="195">
        <f>SUM(Z54+AA54)</f>
        <v>0</v>
      </c>
      <c r="AC54" s="195">
        <v>0</v>
      </c>
      <c r="AD54" s="195">
        <f>SUM(AB54+AC54)</f>
        <v>0</v>
      </c>
      <c r="AE54" s="195">
        <v>0</v>
      </c>
      <c r="AF54" s="195">
        <f t="shared" si="22"/>
        <v>0</v>
      </c>
      <c r="AG54" s="195">
        <v>0</v>
      </c>
      <c r="AH54" s="195">
        <f t="shared" si="40"/>
        <v>0</v>
      </c>
      <c r="AI54" s="195">
        <v>0</v>
      </c>
      <c r="AJ54" s="195">
        <f t="shared" si="40"/>
        <v>0</v>
      </c>
      <c r="AK54" s="195">
        <f>SUM(AB54*5/100+AB54)</f>
        <v>0</v>
      </c>
      <c r="AL54" s="195">
        <f>SUM(AK54*2.3/100+AK54)</f>
        <v>0</v>
      </c>
      <c r="AM54" s="195">
        <f>SUM(AL54*2.3/100+AL54)</f>
        <v>0</v>
      </c>
    </row>
    <row r="55" spans="2:39" ht="12.75" hidden="1" customHeight="1" x14ac:dyDescent="0.2">
      <c r="B55" s="290" t="s">
        <v>239</v>
      </c>
      <c r="C55" s="203">
        <f t="shared" ref="C55:I56" si="41">SUM(C56)</f>
        <v>0</v>
      </c>
      <c r="D55" s="203">
        <f t="shared" si="41"/>
        <v>0</v>
      </c>
      <c r="E55" s="203">
        <f t="shared" si="41"/>
        <v>0</v>
      </c>
      <c r="F55" s="203">
        <f t="shared" si="41"/>
        <v>0</v>
      </c>
      <c r="G55" s="203">
        <f t="shared" si="41"/>
        <v>0</v>
      </c>
      <c r="H55" s="203">
        <f t="shared" si="41"/>
        <v>0</v>
      </c>
      <c r="I55" s="203">
        <f t="shared" si="41"/>
        <v>0</v>
      </c>
      <c r="J55" s="203">
        <f t="shared" ref="J55:AA56" si="42">SUM(J56)</f>
        <v>0</v>
      </c>
      <c r="K55" s="195">
        <f t="shared" si="39"/>
        <v>0</v>
      </c>
      <c r="L55" s="203">
        <f t="shared" si="42"/>
        <v>0</v>
      </c>
      <c r="M55" s="203">
        <f t="shared" si="42"/>
        <v>0</v>
      </c>
      <c r="N55" s="203">
        <f t="shared" si="42"/>
        <v>0</v>
      </c>
      <c r="O55" s="195">
        <f t="shared" si="20"/>
        <v>0</v>
      </c>
      <c r="P55" s="203">
        <f t="shared" si="42"/>
        <v>0</v>
      </c>
      <c r="Q55" s="203">
        <f t="shared" si="42"/>
        <v>0</v>
      </c>
      <c r="R55" s="203">
        <f t="shared" si="42"/>
        <v>0</v>
      </c>
      <c r="S55" s="203">
        <f t="shared" si="42"/>
        <v>0</v>
      </c>
      <c r="T55" s="203">
        <f t="shared" si="42"/>
        <v>0</v>
      </c>
      <c r="U55" s="203">
        <f t="shared" ref="U55:AM56" si="43">SUM(U56)</f>
        <v>0</v>
      </c>
      <c r="V55" s="203">
        <f t="shared" si="42"/>
        <v>0</v>
      </c>
      <c r="W55" s="203">
        <f t="shared" si="43"/>
        <v>0</v>
      </c>
      <c r="X55" s="203">
        <f t="shared" si="42"/>
        <v>0</v>
      </c>
      <c r="Y55" s="203">
        <f t="shared" si="42"/>
        <v>0</v>
      </c>
      <c r="Z55" s="195">
        <f t="shared" si="21"/>
        <v>0</v>
      </c>
      <c r="AA55" s="203">
        <f t="shared" si="42"/>
        <v>0</v>
      </c>
      <c r="AB55" s="203">
        <f t="shared" si="43"/>
        <v>0</v>
      </c>
      <c r="AC55" s="203">
        <f t="shared" si="43"/>
        <v>0</v>
      </c>
      <c r="AD55" s="203">
        <f t="shared" si="43"/>
        <v>0</v>
      </c>
      <c r="AE55" s="203">
        <f t="shared" si="43"/>
        <v>0</v>
      </c>
      <c r="AF55" s="195">
        <f t="shared" si="22"/>
        <v>0</v>
      </c>
      <c r="AG55" s="203">
        <f t="shared" si="43"/>
        <v>0</v>
      </c>
      <c r="AH55" s="195">
        <f t="shared" si="40"/>
        <v>0</v>
      </c>
      <c r="AI55" s="203">
        <f t="shared" si="43"/>
        <v>0</v>
      </c>
      <c r="AJ55" s="195">
        <f t="shared" si="40"/>
        <v>0</v>
      </c>
      <c r="AK55" s="203">
        <f t="shared" si="43"/>
        <v>0</v>
      </c>
      <c r="AL55" s="203">
        <f t="shared" si="43"/>
        <v>0</v>
      </c>
      <c r="AM55" s="203">
        <f t="shared" si="43"/>
        <v>0</v>
      </c>
    </row>
    <row r="56" spans="2:39" ht="12.75" hidden="1" customHeight="1" x14ac:dyDescent="0.2">
      <c r="B56" s="249" t="s">
        <v>37</v>
      </c>
      <c r="C56" s="205">
        <f t="shared" si="41"/>
        <v>0</v>
      </c>
      <c r="D56" s="205">
        <f t="shared" si="41"/>
        <v>0</v>
      </c>
      <c r="E56" s="205">
        <f t="shared" si="41"/>
        <v>0</v>
      </c>
      <c r="F56" s="205">
        <f t="shared" si="41"/>
        <v>0</v>
      </c>
      <c r="G56" s="205">
        <f t="shared" si="41"/>
        <v>0</v>
      </c>
      <c r="H56" s="205">
        <f t="shared" si="41"/>
        <v>0</v>
      </c>
      <c r="I56" s="205">
        <f t="shared" si="41"/>
        <v>0</v>
      </c>
      <c r="J56" s="205">
        <f t="shared" si="42"/>
        <v>0</v>
      </c>
      <c r="K56" s="195">
        <f t="shared" si="39"/>
        <v>0</v>
      </c>
      <c r="L56" s="205">
        <f t="shared" si="42"/>
        <v>0</v>
      </c>
      <c r="M56" s="205">
        <f t="shared" si="42"/>
        <v>0</v>
      </c>
      <c r="N56" s="205">
        <f t="shared" si="42"/>
        <v>0</v>
      </c>
      <c r="O56" s="195">
        <f t="shared" si="20"/>
        <v>0</v>
      </c>
      <c r="P56" s="205">
        <f t="shared" si="42"/>
        <v>0</v>
      </c>
      <c r="Q56" s="205">
        <f t="shared" si="42"/>
        <v>0</v>
      </c>
      <c r="R56" s="205">
        <f t="shared" si="42"/>
        <v>0</v>
      </c>
      <c r="S56" s="205">
        <f t="shared" si="42"/>
        <v>0</v>
      </c>
      <c r="T56" s="205">
        <f t="shared" si="42"/>
        <v>0</v>
      </c>
      <c r="U56" s="205">
        <f t="shared" si="43"/>
        <v>0</v>
      </c>
      <c r="V56" s="205">
        <f t="shared" si="42"/>
        <v>0</v>
      </c>
      <c r="W56" s="205">
        <f t="shared" si="43"/>
        <v>0</v>
      </c>
      <c r="X56" s="205">
        <f t="shared" si="42"/>
        <v>0</v>
      </c>
      <c r="Y56" s="205">
        <f t="shared" si="42"/>
        <v>0</v>
      </c>
      <c r="Z56" s="195">
        <f t="shared" si="21"/>
        <v>0</v>
      </c>
      <c r="AA56" s="205">
        <f t="shared" si="42"/>
        <v>0</v>
      </c>
      <c r="AB56" s="205">
        <f t="shared" si="43"/>
        <v>0</v>
      </c>
      <c r="AC56" s="205">
        <f t="shared" si="43"/>
        <v>0</v>
      </c>
      <c r="AD56" s="205">
        <f t="shared" si="43"/>
        <v>0</v>
      </c>
      <c r="AE56" s="205">
        <f t="shared" si="43"/>
        <v>0</v>
      </c>
      <c r="AF56" s="195">
        <f t="shared" si="22"/>
        <v>0</v>
      </c>
      <c r="AG56" s="205">
        <f t="shared" si="43"/>
        <v>0</v>
      </c>
      <c r="AH56" s="195">
        <f t="shared" si="40"/>
        <v>0</v>
      </c>
      <c r="AI56" s="205">
        <f t="shared" si="43"/>
        <v>0</v>
      </c>
      <c r="AJ56" s="195">
        <f t="shared" si="40"/>
        <v>0</v>
      </c>
      <c r="AK56" s="205">
        <f t="shared" si="43"/>
        <v>0</v>
      </c>
      <c r="AL56" s="205">
        <f t="shared" si="43"/>
        <v>0</v>
      </c>
      <c r="AM56" s="205">
        <f t="shared" si="43"/>
        <v>0</v>
      </c>
    </row>
    <row r="57" spans="2:39" ht="12.75" hidden="1" customHeight="1" x14ac:dyDescent="0.2">
      <c r="B57" s="280" t="s">
        <v>125</v>
      </c>
      <c r="C57" s="195">
        <v>0</v>
      </c>
      <c r="D57" s="195">
        <v>0</v>
      </c>
      <c r="E57" s="195">
        <v>0</v>
      </c>
      <c r="F57" s="195">
        <v>0</v>
      </c>
      <c r="G57" s="195">
        <v>0</v>
      </c>
      <c r="H57" s="195">
        <v>0</v>
      </c>
      <c r="I57" s="195">
        <v>0</v>
      </c>
      <c r="J57" s="195">
        <v>0</v>
      </c>
      <c r="K57" s="195">
        <f t="shared" si="39"/>
        <v>0</v>
      </c>
      <c r="L57" s="195">
        <v>0</v>
      </c>
      <c r="M57" s="195">
        <f>SUM(K57+L57)</f>
        <v>0</v>
      </c>
      <c r="N57" s="195">
        <v>0</v>
      </c>
      <c r="O57" s="195">
        <f t="shared" si="20"/>
        <v>0</v>
      </c>
      <c r="P57" s="195">
        <v>0</v>
      </c>
      <c r="Q57" s="195">
        <f>SUM(O57+P57)</f>
        <v>0</v>
      </c>
      <c r="R57" s="195">
        <v>0</v>
      </c>
      <c r="S57" s="195">
        <f>SUM(Q57+R57)</f>
        <v>0</v>
      </c>
      <c r="T57" s="195">
        <v>0</v>
      </c>
      <c r="U57" s="195">
        <f>SUM(S57+T57)</f>
        <v>0</v>
      </c>
      <c r="V57" s="195">
        <v>0</v>
      </c>
      <c r="W57" s="195">
        <f>SUM(U57+V57)</f>
        <v>0</v>
      </c>
      <c r="X57" s="195">
        <v>0</v>
      </c>
      <c r="Y57" s="195">
        <v>0</v>
      </c>
      <c r="Z57" s="195">
        <f t="shared" si="21"/>
        <v>0</v>
      </c>
      <c r="AA57" s="195">
        <v>0</v>
      </c>
      <c r="AB57" s="195">
        <f>SUM(Z57+AA57)</f>
        <v>0</v>
      </c>
      <c r="AC57" s="195">
        <v>0</v>
      </c>
      <c r="AD57" s="195">
        <f>SUM(AB57+AC57)</f>
        <v>0</v>
      </c>
      <c r="AE57" s="195">
        <v>0</v>
      </c>
      <c r="AF57" s="195">
        <f t="shared" si="22"/>
        <v>0</v>
      </c>
      <c r="AG57" s="195">
        <v>0</v>
      </c>
      <c r="AH57" s="195">
        <f t="shared" si="40"/>
        <v>0</v>
      </c>
      <c r="AI57" s="195">
        <v>0</v>
      </c>
      <c r="AJ57" s="195">
        <f t="shared" si="40"/>
        <v>0</v>
      </c>
      <c r="AK57" s="195">
        <f>SUM(AB57*5/100+AB57)</f>
        <v>0</v>
      </c>
      <c r="AL57" s="195">
        <f>SUM(AK57*2.3/100+AK57)</f>
        <v>0</v>
      </c>
      <c r="AM57" s="195">
        <f>SUM(AL57*2.3/100+AL57)</f>
        <v>0</v>
      </c>
    </row>
    <row r="58" spans="2:39" ht="24.75" customHeight="1" x14ac:dyDescent="0.2">
      <c r="B58" s="290" t="s">
        <v>240</v>
      </c>
      <c r="C58" s="203">
        <f t="shared" ref="C58:I59" si="44">SUM(C59)</f>
        <v>0</v>
      </c>
      <c r="D58" s="203">
        <f t="shared" si="44"/>
        <v>0</v>
      </c>
      <c r="E58" s="203">
        <f t="shared" si="44"/>
        <v>0</v>
      </c>
      <c r="F58" s="203">
        <f t="shared" si="44"/>
        <v>0</v>
      </c>
      <c r="G58" s="203">
        <f t="shared" si="44"/>
        <v>0</v>
      </c>
      <c r="H58" s="203">
        <f t="shared" si="44"/>
        <v>0</v>
      </c>
      <c r="I58" s="203">
        <f t="shared" si="44"/>
        <v>0</v>
      </c>
      <c r="J58" s="203">
        <f t="shared" ref="J58:AA59" si="45">SUM(J59)</f>
        <v>0</v>
      </c>
      <c r="K58" s="203">
        <f t="shared" si="45"/>
        <v>0</v>
      </c>
      <c r="L58" s="203">
        <f t="shared" si="45"/>
        <v>0</v>
      </c>
      <c r="M58" s="203">
        <f t="shared" si="45"/>
        <v>0</v>
      </c>
      <c r="N58" s="203">
        <f t="shared" si="45"/>
        <v>0</v>
      </c>
      <c r="O58" s="195">
        <f t="shared" si="20"/>
        <v>0</v>
      </c>
      <c r="P58" s="203">
        <f t="shared" si="45"/>
        <v>0</v>
      </c>
      <c r="Q58" s="203">
        <f t="shared" si="45"/>
        <v>0</v>
      </c>
      <c r="R58" s="203">
        <f t="shared" si="45"/>
        <v>0</v>
      </c>
      <c r="S58" s="203">
        <f t="shared" si="45"/>
        <v>0</v>
      </c>
      <c r="T58" s="203">
        <f t="shared" si="45"/>
        <v>0</v>
      </c>
      <c r="U58" s="203">
        <f t="shared" ref="U58:AM59" si="46">SUM(U59)</f>
        <v>0</v>
      </c>
      <c r="V58" s="203">
        <f t="shared" si="45"/>
        <v>0</v>
      </c>
      <c r="W58" s="203">
        <f t="shared" si="46"/>
        <v>0</v>
      </c>
      <c r="X58" s="203">
        <f t="shared" si="45"/>
        <v>0</v>
      </c>
      <c r="Y58" s="203">
        <f t="shared" si="45"/>
        <v>0</v>
      </c>
      <c r="Z58" s="203">
        <f t="shared" si="45"/>
        <v>0</v>
      </c>
      <c r="AA58" s="203">
        <f t="shared" si="45"/>
        <v>0</v>
      </c>
      <c r="AB58" s="203">
        <f t="shared" si="46"/>
        <v>0</v>
      </c>
      <c r="AC58" s="203">
        <f t="shared" si="46"/>
        <v>0</v>
      </c>
      <c r="AD58" s="203">
        <f t="shared" si="46"/>
        <v>0</v>
      </c>
      <c r="AE58" s="203">
        <f t="shared" si="46"/>
        <v>0</v>
      </c>
      <c r="AF58" s="203">
        <f t="shared" si="46"/>
        <v>0</v>
      </c>
      <c r="AG58" s="203">
        <f t="shared" si="46"/>
        <v>0</v>
      </c>
      <c r="AH58" s="203">
        <f t="shared" si="46"/>
        <v>0</v>
      </c>
      <c r="AI58" s="203">
        <f t="shared" si="46"/>
        <v>0</v>
      </c>
      <c r="AJ58" s="203">
        <f t="shared" si="46"/>
        <v>0</v>
      </c>
      <c r="AK58" s="203">
        <f t="shared" si="46"/>
        <v>0</v>
      </c>
      <c r="AL58" s="203">
        <f t="shared" si="46"/>
        <v>0</v>
      </c>
      <c r="AM58" s="203">
        <f t="shared" si="46"/>
        <v>0</v>
      </c>
    </row>
    <row r="59" spans="2:39" ht="24.75" customHeight="1" x14ac:dyDescent="0.2">
      <c r="B59" s="249" t="s">
        <v>37</v>
      </c>
      <c r="C59" s="205">
        <f t="shared" si="44"/>
        <v>0</v>
      </c>
      <c r="D59" s="205">
        <f t="shared" si="44"/>
        <v>0</v>
      </c>
      <c r="E59" s="205">
        <f t="shared" si="44"/>
        <v>0</v>
      </c>
      <c r="F59" s="205">
        <f t="shared" si="44"/>
        <v>0</v>
      </c>
      <c r="G59" s="205">
        <f t="shared" si="44"/>
        <v>0</v>
      </c>
      <c r="H59" s="205">
        <f t="shared" si="44"/>
        <v>0</v>
      </c>
      <c r="I59" s="205">
        <f t="shared" si="44"/>
        <v>0</v>
      </c>
      <c r="J59" s="205">
        <f t="shared" si="45"/>
        <v>0</v>
      </c>
      <c r="K59" s="205">
        <f t="shared" si="45"/>
        <v>0</v>
      </c>
      <c r="L59" s="205">
        <f t="shared" si="45"/>
        <v>0</v>
      </c>
      <c r="M59" s="205">
        <f t="shared" si="45"/>
        <v>0</v>
      </c>
      <c r="N59" s="205">
        <f t="shared" si="45"/>
        <v>0</v>
      </c>
      <c r="O59" s="195">
        <f t="shared" si="20"/>
        <v>0</v>
      </c>
      <c r="P59" s="205">
        <f t="shared" si="45"/>
        <v>0</v>
      </c>
      <c r="Q59" s="205">
        <f t="shared" si="45"/>
        <v>0</v>
      </c>
      <c r="R59" s="205">
        <f t="shared" si="45"/>
        <v>0</v>
      </c>
      <c r="S59" s="205">
        <f t="shared" si="45"/>
        <v>0</v>
      </c>
      <c r="T59" s="205">
        <f t="shared" si="45"/>
        <v>0</v>
      </c>
      <c r="U59" s="205">
        <f t="shared" si="46"/>
        <v>0</v>
      </c>
      <c r="V59" s="205">
        <f t="shared" si="45"/>
        <v>0</v>
      </c>
      <c r="W59" s="205">
        <f t="shared" si="46"/>
        <v>0</v>
      </c>
      <c r="X59" s="205">
        <f t="shared" si="45"/>
        <v>0</v>
      </c>
      <c r="Y59" s="205">
        <f t="shared" si="45"/>
        <v>0</v>
      </c>
      <c r="Z59" s="205">
        <f t="shared" si="45"/>
        <v>0</v>
      </c>
      <c r="AA59" s="205">
        <f t="shared" si="45"/>
        <v>0</v>
      </c>
      <c r="AB59" s="205">
        <f t="shared" si="46"/>
        <v>0</v>
      </c>
      <c r="AC59" s="205">
        <f t="shared" si="46"/>
        <v>0</v>
      </c>
      <c r="AD59" s="205">
        <f t="shared" si="46"/>
        <v>0</v>
      </c>
      <c r="AE59" s="205">
        <f t="shared" si="46"/>
        <v>0</v>
      </c>
      <c r="AF59" s="205">
        <f t="shared" si="46"/>
        <v>0</v>
      </c>
      <c r="AG59" s="205">
        <f t="shared" si="46"/>
        <v>0</v>
      </c>
      <c r="AH59" s="205">
        <f t="shared" si="46"/>
        <v>0</v>
      </c>
      <c r="AI59" s="205">
        <f t="shared" si="46"/>
        <v>0</v>
      </c>
      <c r="AJ59" s="205">
        <f t="shared" si="46"/>
        <v>0</v>
      </c>
      <c r="AK59" s="205">
        <f t="shared" si="46"/>
        <v>0</v>
      </c>
      <c r="AL59" s="205">
        <f t="shared" si="46"/>
        <v>0</v>
      </c>
      <c r="AM59" s="205">
        <f t="shared" si="46"/>
        <v>0</v>
      </c>
    </row>
    <row r="60" spans="2:39" ht="24.75" customHeight="1" x14ac:dyDescent="0.2">
      <c r="B60" s="280" t="s">
        <v>125</v>
      </c>
      <c r="C60" s="195">
        <v>0</v>
      </c>
      <c r="D60" s="195">
        <v>0</v>
      </c>
      <c r="E60" s="195">
        <v>0</v>
      </c>
      <c r="F60" s="195">
        <v>0</v>
      </c>
      <c r="G60" s="195">
        <v>0</v>
      </c>
      <c r="H60" s="195">
        <v>0</v>
      </c>
      <c r="I60" s="195">
        <v>0</v>
      </c>
      <c r="J60" s="195">
        <v>0</v>
      </c>
      <c r="K60" s="195">
        <f>SUM(I60+J60)</f>
        <v>0</v>
      </c>
      <c r="L60" s="195">
        <v>0</v>
      </c>
      <c r="M60" s="195">
        <f>SUM(K60+L60)</f>
        <v>0</v>
      </c>
      <c r="N60" s="195">
        <v>0</v>
      </c>
      <c r="O60" s="195">
        <f t="shared" si="20"/>
        <v>0</v>
      </c>
      <c r="P60" s="195">
        <v>0</v>
      </c>
      <c r="Q60" s="195">
        <f>SUM(O60+P60)</f>
        <v>0</v>
      </c>
      <c r="R60" s="195">
        <v>0</v>
      </c>
      <c r="S60" s="195">
        <f>SUM(Q60+R60)</f>
        <v>0</v>
      </c>
      <c r="T60" s="195">
        <v>0</v>
      </c>
      <c r="U60" s="195">
        <f>SUM(S60+T60)</f>
        <v>0</v>
      </c>
      <c r="V60" s="195">
        <v>0</v>
      </c>
      <c r="W60" s="195">
        <f>SUM(U60+V60)</f>
        <v>0</v>
      </c>
      <c r="X60" s="195">
        <v>0</v>
      </c>
      <c r="Y60" s="195">
        <v>0</v>
      </c>
      <c r="Z60" s="195">
        <f t="shared" si="21"/>
        <v>0</v>
      </c>
      <c r="AA60" s="195">
        <v>0</v>
      </c>
      <c r="AB60" s="195">
        <f>SUM(Z60+AA60)</f>
        <v>0</v>
      </c>
      <c r="AC60" s="195">
        <v>0</v>
      </c>
      <c r="AD60" s="195">
        <f>SUM(AB60+AC60)</f>
        <v>0</v>
      </c>
      <c r="AE60" s="195">
        <v>0</v>
      </c>
      <c r="AF60" s="195">
        <f t="shared" si="22"/>
        <v>0</v>
      </c>
      <c r="AG60" s="195">
        <v>0</v>
      </c>
      <c r="AH60" s="195">
        <f>SUM(AF60+AG60)</f>
        <v>0</v>
      </c>
      <c r="AI60" s="195">
        <v>0</v>
      </c>
      <c r="AJ60" s="195">
        <f>SUM(AH60+AI60)</f>
        <v>0</v>
      </c>
      <c r="AK60" s="195">
        <v>0</v>
      </c>
      <c r="AL60" s="195">
        <v>0</v>
      </c>
      <c r="AM60" s="195">
        <v>0</v>
      </c>
    </row>
    <row r="61" spans="2:39" ht="24.75" customHeight="1" x14ac:dyDescent="0.2">
      <c r="B61" s="290" t="s">
        <v>241</v>
      </c>
      <c r="C61" s="203">
        <f t="shared" ref="C61:AG62" si="47">SUM(C62)</f>
        <v>400</v>
      </c>
      <c r="D61" s="203">
        <f t="shared" si="47"/>
        <v>1218</v>
      </c>
      <c r="E61" s="203">
        <f t="shared" si="47"/>
        <v>1218</v>
      </c>
      <c r="F61" s="203">
        <f t="shared" si="47"/>
        <v>0</v>
      </c>
      <c r="G61" s="203">
        <f t="shared" si="47"/>
        <v>0</v>
      </c>
      <c r="H61" s="203">
        <f t="shared" si="47"/>
        <v>0</v>
      </c>
      <c r="I61" s="203">
        <f t="shared" si="47"/>
        <v>400</v>
      </c>
      <c r="J61" s="203">
        <f t="shared" si="47"/>
        <v>0</v>
      </c>
      <c r="K61" s="203">
        <f t="shared" si="47"/>
        <v>400</v>
      </c>
      <c r="L61" s="203">
        <f t="shared" si="47"/>
        <v>400</v>
      </c>
      <c r="M61" s="203">
        <f t="shared" si="47"/>
        <v>800</v>
      </c>
      <c r="N61" s="203">
        <f t="shared" si="47"/>
        <v>0</v>
      </c>
      <c r="O61" s="203">
        <f t="shared" si="47"/>
        <v>800</v>
      </c>
      <c r="P61" s="203">
        <f t="shared" si="47"/>
        <v>0</v>
      </c>
      <c r="Q61" s="203">
        <f t="shared" si="47"/>
        <v>800</v>
      </c>
      <c r="R61" s="203">
        <f t="shared" si="47"/>
        <v>0</v>
      </c>
      <c r="S61" s="203">
        <f t="shared" si="47"/>
        <v>800</v>
      </c>
      <c r="T61" s="203">
        <f t="shared" si="47"/>
        <v>418</v>
      </c>
      <c r="U61" s="203">
        <f t="shared" si="47"/>
        <v>1218</v>
      </c>
      <c r="V61" s="203">
        <f t="shared" si="47"/>
        <v>0</v>
      </c>
      <c r="W61" s="203">
        <f t="shared" si="47"/>
        <v>1218</v>
      </c>
      <c r="X61" s="203">
        <f t="shared" si="47"/>
        <v>0</v>
      </c>
      <c r="Y61" s="203">
        <f t="shared" si="47"/>
        <v>0</v>
      </c>
      <c r="Z61" s="203">
        <f t="shared" si="47"/>
        <v>1218</v>
      </c>
      <c r="AA61" s="203">
        <f t="shared" si="47"/>
        <v>0</v>
      </c>
      <c r="AB61" s="203">
        <f t="shared" si="47"/>
        <v>1218</v>
      </c>
      <c r="AC61" s="203">
        <f t="shared" si="47"/>
        <v>0</v>
      </c>
      <c r="AD61" s="203">
        <f t="shared" ref="AD61:AM62" si="48">SUM(AD62)</f>
        <v>1218</v>
      </c>
      <c r="AE61" s="203">
        <f t="shared" si="47"/>
        <v>0</v>
      </c>
      <c r="AF61" s="203">
        <f t="shared" si="48"/>
        <v>1218</v>
      </c>
      <c r="AG61" s="203">
        <f t="shared" si="47"/>
        <v>0</v>
      </c>
      <c r="AH61" s="203">
        <f t="shared" si="48"/>
        <v>1218</v>
      </c>
      <c r="AI61" s="203">
        <f t="shared" si="48"/>
        <v>0</v>
      </c>
      <c r="AJ61" s="203">
        <f t="shared" si="48"/>
        <v>1218</v>
      </c>
      <c r="AK61" s="203">
        <f t="shared" si="48"/>
        <v>0</v>
      </c>
      <c r="AL61" s="203">
        <f t="shared" si="48"/>
        <v>0</v>
      </c>
      <c r="AM61" s="203">
        <f t="shared" si="48"/>
        <v>0</v>
      </c>
    </row>
    <row r="62" spans="2:39" ht="24.75" customHeight="1" x14ac:dyDescent="0.2">
      <c r="B62" s="249" t="s">
        <v>37</v>
      </c>
      <c r="C62" s="205">
        <f t="shared" si="47"/>
        <v>400</v>
      </c>
      <c r="D62" s="205">
        <f t="shared" si="47"/>
        <v>1218</v>
      </c>
      <c r="E62" s="205">
        <f t="shared" si="47"/>
        <v>1218</v>
      </c>
      <c r="F62" s="205">
        <f t="shared" si="47"/>
        <v>0</v>
      </c>
      <c r="G62" s="205">
        <f t="shared" si="47"/>
        <v>0</v>
      </c>
      <c r="H62" s="205">
        <f t="shared" si="47"/>
        <v>0</v>
      </c>
      <c r="I62" s="205">
        <f t="shared" si="47"/>
        <v>400</v>
      </c>
      <c r="J62" s="205">
        <f t="shared" si="47"/>
        <v>0</v>
      </c>
      <c r="K62" s="205">
        <f t="shared" si="47"/>
        <v>400</v>
      </c>
      <c r="L62" s="205">
        <f t="shared" si="47"/>
        <v>400</v>
      </c>
      <c r="M62" s="205">
        <f t="shared" si="47"/>
        <v>800</v>
      </c>
      <c r="N62" s="205">
        <f t="shared" si="47"/>
        <v>0</v>
      </c>
      <c r="O62" s="205">
        <f t="shared" si="47"/>
        <v>800</v>
      </c>
      <c r="P62" s="205">
        <f t="shared" si="47"/>
        <v>0</v>
      </c>
      <c r="Q62" s="205">
        <f t="shared" si="47"/>
        <v>800</v>
      </c>
      <c r="R62" s="205">
        <f t="shared" si="47"/>
        <v>0</v>
      </c>
      <c r="S62" s="205">
        <f t="shared" si="47"/>
        <v>800</v>
      </c>
      <c r="T62" s="205">
        <f t="shared" si="47"/>
        <v>418</v>
      </c>
      <c r="U62" s="205">
        <f t="shared" si="47"/>
        <v>1218</v>
      </c>
      <c r="V62" s="205">
        <f t="shared" si="47"/>
        <v>0</v>
      </c>
      <c r="W62" s="205">
        <f t="shared" si="47"/>
        <v>1218</v>
      </c>
      <c r="X62" s="205">
        <f t="shared" si="47"/>
        <v>0</v>
      </c>
      <c r="Y62" s="205">
        <f t="shared" si="47"/>
        <v>0</v>
      </c>
      <c r="Z62" s="205">
        <f t="shared" si="47"/>
        <v>1218</v>
      </c>
      <c r="AA62" s="205">
        <f t="shared" si="47"/>
        <v>0</v>
      </c>
      <c r="AB62" s="205">
        <f t="shared" si="47"/>
        <v>1218</v>
      </c>
      <c r="AC62" s="205">
        <f t="shared" si="47"/>
        <v>0</v>
      </c>
      <c r="AD62" s="205">
        <f t="shared" si="48"/>
        <v>1218</v>
      </c>
      <c r="AE62" s="205">
        <f t="shared" si="47"/>
        <v>0</v>
      </c>
      <c r="AF62" s="205">
        <f t="shared" si="48"/>
        <v>1218</v>
      </c>
      <c r="AG62" s="205">
        <f t="shared" si="47"/>
        <v>0</v>
      </c>
      <c r="AH62" s="205">
        <f t="shared" si="48"/>
        <v>1218</v>
      </c>
      <c r="AI62" s="205">
        <f t="shared" si="48"/>
        <v>0</v>
      </c>
      <c r="AJ62" s="205">
        <f t="shared" si="48"/>
        <v>1218</v>
      </c>
      <c r="AK62" s="205">
        <f t="shared" si="48"/>
        <v>0</v>
      </c>
      <c r="AL62" s="205">
        <f t="shared" si="48"/>
        <v>0</v>
      </c>
      <c r="AM62" s="205">
        <f t="shared" si="48"/>
        <v>0</v>
      </c>
    </row>
    <row r="63" spans="2:39" ht="24.75" customHeight="1" x14ac:dyDescent="0.2">
      <c r="B63" s="280" t="s">
        <v>125</v>
      </c>
      <c r="C63" s="195">
        <v>400</v>
      </c>
      <c r="D63" s="195">
        <v>1218</v>
      </c>
      <c r="E63" s="195">
        <v>1218</v>
      </c>
      <c r="F63" s="195">
        <v>0</v>
      </c>
      <c r="G63" s="195">
        <v>0</v>
      </c>
      <c r="H63" s="195">
        <v>0</v>
      </c>
      <c r="I63" s="195">
        <v>400</v>
      </c>
      <c r="J63" s="195">
        <v>0</v>
      </c>
      <c r="K63" s="195">
        <f>SUM(I63+J63)</f>
        <v>400</v>
      </c>
      <c r="L63" s="195">
        <v>400</v>
      </c>
      <c r="M63" s="195">
        <f>SUM(K63+L63)</f>
        <v>800</v>
      </c>
      <c r="N63" s="195">
        <v>0</v>
      </c>
      <c r="O63" s="195">
        <f t="shared" si="20"/>
        <v>800</v>
      </c>
      <c r="P63" s="195">
        <v>0</v>
      </c>
      <c r="Q63" s="195">
        <f>SUM(O63+P63)</f>
        <v>800</v>
      </c>
      <c r="R63" s="195">
        <v>0</v>
      </c>
      <c r="S63" s="195">
        <f>SUM(Q63+R63)</f>
        <v>800</v>
      </c>
      <c r="T63" s="195">
        <v>418</v>
      </c>
      <c r="U63" s="195">
        <f>SUM(S63+T63)</f>
        <v>1218</v>
      </c>
      <c r="V63" s="195">
        <v>0</v>
      </c>
      <c r="W63" s="195">
        <f>SUM(U63+V63)</f>
        <v>1218</v>
      </c>
      <c r="X63" s="195">
        <v>0</v>
      </c>
      <c r="Y63" s="195">
        <v>0</v>
      </c>
      <c r="Z63" s="195">
        <f t="shared" si="21"/>
        <v>1218</v>
      </c>
      <c r="AA63" s="195">
        <v>0</v>
      </c>
      <c r="AB63" s="195">
        <f>SUM(Z63+AA63)</f>
        <v>1218</v>
      </c>
      <c r="AC63" s="195">
        <v>0</v>
      </c>
      <c r="AD63" s="195">
        <f>SUM(AB63+AC63)</f>
        <v>1218</v>
      </c>
      <c r="AE63" s="195">
        <v>0</v>
      </c>
      <c r="AF63" s="195">
        <f t="shared" si="22"/>
        <v>1218</v>
      </c>
      <c r="AG63" s="195">
        <v>0</v>
      </c>
      <c r="AH63" s="195">
        <f>SUM(AF63+AG63)</f>
        <v>1218</v>
      </c>
      <c r="AI63" s="195">
        <v>0</v>
      </c>
      <c r="AJ63" s="195">
        <f>SUM(AH63+AI63)</f>
        <v>1218</v>
      </c>
      <c r="AK63" s="195">
        <v>0</v>
      </c>
      <c r="AL63" s="195">
        <v>0</v>
      </c>
      <c r="AM63" s="195">
        <v>0</v>
      </c>
    </row>
    <row r="64" spans="2:39" ht="24.75" customHeight="1" x14ac:dyDescent="0.2">
      <c r="B64" s="247" t="s">
        <v>242</v>
      </c>
      <c r="C64" s="203">
        <f>SUM(C65+C68+C67)</f>
        <v>105579</v>
      </c>
      <c r="D64" s="203">
        <f t="shared" ref="D64:AM64" si="49">SUM(D65+D68+D67)</f>
        <v>98404</v>
      </c>
      <c r="E64" s="203">
        <f t="shared" si="49"/>
        <v>35374</v>
      </c>
      <c r="F64" s="203">
        <f t="shared" si="49"/>
        <v>83485</v>
      </c>
      <c r="G64" s="203">
        <f t="shared" si="49"/>
        <v>66914</v>
      </c>
      <c r="H64" s="203">
        <f t="shared" si="49"/>
        <v>0</v>
      </c>
      <c r="I64" s="203">
        <f>SUM(I65+I68+I67)</f>
        <v>105579</v>
      </c>
      <c r="J64" s="203">
        <f t="shared" si="49"/>
        <v>0</v>
      </c>
      <c r="K64" s="203">
        <f t="shared" si="49"/>
        <v>105579</v>
      </c>
      <c r="L64" s="203">
        <f t="shared" si="49"/>
        <v>2886</v>
      </c>
      <c r="M64" s="203">
        <f t="shared" si="49"/>
        <v>108465</v>
      </c>
      <c r="N64" s="203">
        <f t="shared" si="49"/>
        <v>13450</v>
      </c>
      <c r="O64" s="203">
        <f t="shared" si="49"/>
        <v>121915</v>
      </c>
      <c r="P64" s="203">
        <f t="shared" si="49"/>
        <v>-2656</v>
      </c>
      <c r="Q64" s="203">
        <f t="shared" si="49"/>
        <v>119259</v>
      </c>
      <c r="R64" s="203">
        <f t="shared" si="49"/>
        <v>0</v>
      </c>
      <c r="S64" s="203">
        <f t="shared" si="49"/>
        <v>119259</v>
      </c>
      <c r="T64" s="203">
        <f t="shared" si="49"/>
        <v>-2495</v>
      </c>
      <c r="U64" s="203">
        <f t="shared" si="49"/>
        <v>116764</v>
      </c>
      <c r="V64" s="203">
        <f t="shared" si="49"/>
        <v>-12268</v>
      </c>
      <c r="W64" s="203">
        <f t="shared" si="49"/>
        <v>104496</v>
      </c>
      <c r="X64" s="203">
        <f t="shared" si="49"/>
        <v>0</v>
      </c>
      <c r="Y64" s="203">
        <f t="shared" si="49"/>
        <v>0</v>
      </c>
      <c r="Z64" s="203">
        <f t="shared" si="49"/>
        <v>104496</v>
      </c>
      <c r="AA64" s="203">
        <f t="shared" si="49"/>
        <v>0</v>
      </c>
      <c r="AB64" s="203">
        <f t="shared" si="49"/>
        <v>104496</v>
      </c>
      <c r="AC64" s="203">
        <f t="shared" si="49"/>
        <v>-6092</v>
      </c>
      <c r="AD64" s="203">
        <f t="shared" si="49"/>
        <v>98404</v>
      </c>
      <c r="AE64" s="203">
        <f t="shared" si="49"/>
        <v>0</v>
      </c>
      <c r="AF64" s="203">
        <f t="shared" si="49"/>
        <v>98404</v>
      </c>
      <c r="AG64" s="203">
        <f t="shared" si="49"/>
        <v>0</v>
      </c>
      <c r="AH64" s="203">
        <f t="shared" si="49"/>
        <v>98404</v>
      </c>
      <c r="AI64" s="203">
        <f t="shared" si="49"/>
        <v>0</v>
      </c>
      <c r="AJ64" s="203">
        <f t="shared" si="49"/>
        <v>98404</v>
      </c>
      <c r="AK64" s="203">
        <f t="shared" si="49"/>
        <v>0</v>
      </c>
      <c r="AL64" s="203">
        <f t="shared" si="49"/>
        <v>0</v>
      </c>
      <c r="AM64" s="203">
        <f t="shared" si="49"/>
        <v>0</v>
      </c>
    </row>
    <row r="65" spans="1:39" ht="24.75" customHeight="1" x14ac:dyDescent="0.2">
      <c r="B65" s="249" t="s">
        <v>37</v>
      </c>
      <c r="C65" s="203">
        <f t="shared" ref="C65:L65" si="50">SUM(C66)</f>
        <v>2256</v>
      </c>
      <c r="D65" s="203">
        <f t="shared" si="50"/>
        <v>2194</v>
      </c>
      <c r="E65" s="203">
        <f t="shared" si="50"/>
        <v>2183</v>
      </c>
      <c r="F65" s="203">
        <f t="shared" si="50"/>
        <v>2256</v>
      </c>
      <c r="G65" s="203">
        <f t="shared" si="50"/>
        <v>2256</v>
      </c>
      <c r="H65" s="203">
        <f t="shared" si="50"/>
        <v>0</v>
      </c>
      <c r="I65" s="203">
        <f t="shared" si="50"/>
        <v>2256</v>
      </c>
      <c r="J65" s="205">
        <f t="shared" si="50"/>
        <v>0</v>
      </c>
      <c r="K65" s="203">
        <f>SUM(I65+J65)</f>
        <v>2256</v>
      </c>
      <c r="L65" s="205">
        <f t="shared" si="50"/>
        <v>0</v>
      </c>
      <c r="M65" s="203">
        <f>SUM(K65+L65)</f>
        <v>2256</v>
      </c>
      <c r="N65" s="205">
        <f t="shared" ref="N65:AJ65" si="51">SUM(N66)</f>
        <v>0</v>
      </c>
      <c r="O65" s="195">
        <f t="shared" si="20"/>
        <v>2256</v>
      </c>
      <c r="P65" s="205">
        <f t="shared" si="51"/>
        <v>0</v>
      </c>
      <c r="Q65" s="203">
        <f>SUM(O65+P65)</f>
        <v>2256</v>
      </c>
      <c r="R65" s="205">
        <f>SUM(R66)</f>
        <v>0</v>
      </c>
      <c r="S65" s="205">
        <f t="shared" si="51"/>
        <v>2256</v>
      </c>
      <c r="T65" s="205">
        <f t="shared" si="51"/>
        <v>0</v>
      </c>
      <c r="U65" s="195">
        <f>SUM(S65+T65)</f>
        <v>2256</v>
      </c>
      <c r="V65" s="205">
        <f>SUM(V66)</f>
        <v>0</v>
      </c>
      <c r="W65" s="205">
        <f t="shared" si="51"/>
        <v>2256</v>
      </c>
      <c r="X65" s="205">
        <f t="shared" si="51"/>
        <v>0</v>
      </c>
      <c r="Y65" s="205">
        <f t="shared" si="51"/>
        <v>0</v>
      </c>
      <c r="Z65" s="205">
        <f t="shared" si="51"/>
        <v>2256</v>
      </c>
      <c r="AA65" s="205">
        <f t="shared" si="51"/>
        <v>0</v>
      </c>
      <c r="AB65" s="205">
        <f t="shared" si="51"/>
        <v>2256</v>
      </c>
      <c r="AC65" s="205">
        <f t="shared" si="51"/>
        <v>-62</v>
      </c>
      <c r="AD65" s="205">
        <f t="shared" si="51"/>
        <v>2194</v>
      </c>
      <c r="AE65" s="205">
        <f t="shared" si="51"/>
        <v>0</v>
      </c>
      <c r="AF65" s="205">
        <f t="shared" si="51"/>
        <v>2194</v>
      </c>
      <c r="AG65" s="205">
        <f t="shared" si="51"/>
        <v>0</v>
      </c>
      <c r="AH65" s="205">
        <f t="shared" si="51"/>
        <v>2194</v>
      </c>
      <c r="AI65" s="205">
        <f t="shared" si="51"/>
        <v>0</v>
      </c>
      <c r="AJ65" s="205">
        <f t="shared" si="51"/>
        <v>2194</v>
      </c>
      <c r="AK65" s="205">
        <f>SUM(AK66)</f>
        <v>0</v>
      </c>
      <c r="AL65" s="205">
        <f>SUM(AL66)</f>
        <v>0</v>
      </c>
      <c r="AM65" s="205">
        <f>SUM(AM66)</f>
        <v>0</v>
      </c>
    </row>
    <row r="66" spans="1:39" ht="24.75" customHeight="1" x14ac:dyDescent="0.2">
      <c r="B66" s="280" t="s">
        <v>126</v>
      </c>
      <c r="C66" s="195">
        <v>2256</v>
      </c>
      <c r="D66" s="195">
        <v>2194</v>
      </c>
      <c r="E66" s="195">
        <v>2183</v>
      </c>
      <c r="F66" s="195">
        <v>2256</v>
      </c>
      <c r="G66" s="195">
        <v>2256</v>
      </c>
      <c r="H66" s="195">
        <v>0</v>
      </c>
      <c r="I66" s="195">
        <v>2256</v>
      </c>
      <c r="J66" s="195">
        <v>0</v>
      </c>
      <c r="K66" s="195">
        <f>SUM(I66+J66)</f>
        <v>2256</v>
      </c>
      <c r="L66" s="195">
        <v>0</v>
      </c>
      <c r="M66" s="195">
        <f>SUM(K66+L66)</f>
        <v>2256</v>
      </c>
      <c r="N66" s="203">
        <v>0</v>
      </c>
      <c r="O66" s="195">
        <f t="shared" si="20"/>
        <v>2256</v>
      </c>
      <c r="P66" s="203">
        <v>0</v>
      </c>
      <c r="Q66" s="195">
        <f>SUM(O66+P66)</f>
        <v>2256</v>
      </c>
      <c r="R66" s="195">
        <v>0</v>
      </c>
      <c r="S66" s="195">
        <f>SUM(Q66+R66)</f>
        <v>2256</v>
      </c>
      <c r="T66" s="195">
        <v>0</v>
      </c>
      <c r="U66" s="195">
        <f>SUM(S66+T66)</f>
        <v>2256</v>
      </c>
      <c r="V66" s="195">
        <v>0</v>
      </c>
      <c r="W66" s="195">
        <f>SUM(U66+V66)</f>
        <v>2256</v>
      </c>
      <c r="X66" s="195">
        <v>0</v>
      </c>
      <c r="Y66" s="195">
        <v>0</v>
      </c>
      <c r="Z66" s="195">
        <f t="shared" si="21"/>
        <v>2256</v>
      </c>
      <c r="AA66" s="195">
        <v>0</v>
      </c>
      <c r="AB66" s="195">
        <f>SUM(Z66+AA66)</f>
        <v>2256</v>
      </c>
      <c r="AC66" s="195">
        <v>-62</v>
      </c>
      <c r="AD66" s="195">
        <f>SUM(AB66+AC66)</f>
        <v>2194</v>
      </c>
      <c r="AE66" s="195">
        <v>0</v>
      </c>
      <c r="AF66" s="195">
        <f t="shared" si="22"/>
        <v>2194</v>
      </c>
      <c r="AG66" s="195">
        <v>0</v>
      </c>
      <c r="AH66" s="195">
        <f>SUM(AF66+AG66)</f>
        <v>2194</v>
      </c>
      <c r="AI66" s="195">
        <v>0</v>
      </c>
      <c r="AJ66" s="195">
        <f>SUM(AH66+AI66)</f>
        <v>2194</v>
      </c>
      <c r="AK66" s="195">
        <v>0</v>
      </c>
      <c r="AL66" s="195">
        <v>0</v>
      </c>
      <c r="AM66" s="195">
        <v>0</v>
      </c>
    </row>
    <row r="67" spans="1:39" ht="35.25" customHeight="1" x14ac:dyDescent="0.2">
      <c r="B67" s="281" t="s">
        <v>96</v>
      </c>
      <c r="C67" s="195">
        <v>0</v>
      </c>
      <c r="D67" s="195">
        <v>0</v>
      </c>
      <c r="E67" s="195">
        <v>-24</v>
      </c>
      <c r="F67" s="195">
        <v>0</v>
      </c>
      <c r="G67" s="195">
        <v>0</v>
      </c>
      <c r="H67" s="195">
        <v>0</v>
      </c>
      <c r="I67" s="195">
        <v>0</v>
      </c>
      <c r="J67" s="195">
        <v>0</v>
      </c>
      <c r="K67" s="195">
        <v>0</v>
      </c>
      <c r="L67" s="195">
        <v>0</v>
      </c>
      <c r="M67" s="195">
        <f>SUM(K67+L67)</f>
        <v>0</v>
      </c>
      <c r="N67" s="203"/>
      <c r="O67" s="195"/>
      <c r="P67" s="203"/>
      <c r="Q67" s="195">
        <v>0</v>
      </c>
      <c r="R67" s="195">
        <v>0</v>
      </c>
      <c r="S67" s="195">
        <f>SUM(Q67+R67)</f>
        <v>0</v>
      </c>
      <c r="T67" s="195">
        <v>0</v>
      </c>
      <c r="U67" s="195">
        <f>SUM(S67+T67)</f>
        <v>0</v>
      </c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>
        <v>0</v>
      </c>
      <c r="AL67" s="195">
        <v>0</v>
      </c>
      <c r="AM67" s="195">
        <v>0</v>
      </c>
    </row>
    <row r="68" spans="1:39" ht="24.75" customHeight="1" x14ac:dyDescent="0.2">
      <c r="B68" s="289" t="s">
        <v>105</v>
      </c>
      <c r="C68" s="205">
        <f>SUM(C69+C71+C70)</f>
        <v>103323</v>
      </c>
      <c r="D68" s="205">
        <f t="shared" ref="D68:AM68" si="52">SUM(D69+D71+D70)</f>
        <v>96210</v>
      </c>
      <c r="E68" s="205">
        <f t="shared" si="52"/>
        <v>33215</v>
      </c>
      <c r="F68" s="205">
        <f t="shared" si="52"/>
        <v>81229</v>
      </c>
      <c r="G68" s="205">
        <f t="shared" si="52"/>
        <v>64658</v>
      </c>
      <c r="H68" s="205">
        <f t="shared" si="52"/>
        <v>0</v>
      </c>
      <c r="I68" s="205">
        <f t="shared" si="52"/>
        <v>103323</v>
      </c>
      <c r="J68" s="205">
        <f t="shared" si="52"/>
        <v>0</v>
      </c>
      <c r="K68" s="205">
        <f t="shared" si="52"/>
        <v>103323</v>
      </c>
      <c r="L68" s="205">
        <f t="shared" si="52"/>
        <v>2886</v>
      </c>
      <c r="M68" s="205">
        <f t="shared" si="52"/>
        <v>106209</v>
      </c>
      <c r="N68" s="205">
        <f t="shared" si="52"/>
        <v>13450</v>
      </c>
      <c r="O68" s="205">
        <f t="shared" si="52"/>
        <v>119659</v>
      </c>
      <c r="P68" s="205">
        <f t="shared" si="52"/>
        <v>-2656</v>
      </c>
      <c r="Q68" s="205">
        <f t="shared" si="52"/>
        <v>117003</v>
      </c>
      <c r="R68" s="205">
        <f t="shared" si="52"/>
        <v>0</v>
      </c>
      <c r="S68" s="205">
        <f t="shared" si="52"/>
        <v>117003</v>
      </c>
      <c r="T68" s="205">
        <f t="shared" si="52"/>
        <v>-2495</v>
      </c>
      <c r="U68" s="205">
        <f t="shared" si="52"/>
        <v>114508</v>
      </c>
      <c r="V68" s="205">
        <f t="shared" si="52"/>
        <v>-12268</v>
      </c>
      <c r="W68" s="205">
        <f t="shared" si="52"/>
        <v>102240</v>
      </c>
      <c r="X68" s="205">
        <f t="shared" si="52"/>
        <v>0</v>
      </c>
      <c r="Y68" s="205">
        <f t="shared" si="52"/>
        <v>0</v>
      </c>
      <c r="Z68" s="205">
        <f t="shared" si="52"/>
        <v>102240</v>
      </c>
      <c r="AA68" s="205">
        <f t="shared" si="52"/>
        <v>0</v>
      </c>
      <c r="AB68" s="205">
        <f t="shared" si="52"/>
        <v>102240</v>
      </c>
      <c r="AC68" s="205">
        <f t="shared" si="52"/>
        <v>-6030</v>
      </c>
      <c r="AD68" s="205">
        <f t="shared" si="52"/>
        <v>96210</v>
      </c>
      <c r="AE68" s="205">
        <f t="shared" si="52"/>
        <v>0</v>
      </c>
      <c r="AF68" s="205">
        <f t="shared" si="52"/>
        <v>96210</v>
      </c>
      <c r="AG68" s="205">
        <f t="shared" si="52"/>
        <v>0</v>
      </c>
      <c r="AH68" s="205">
        <f t="shared" si="52"/>
        <v>96210</v>
      </c>
      <c r="AI68" s="205">
        <f t="shared" si="52"/>
        <v>0</v>
      </c>
      <c r="AJ68" s="205">
        <f t="shared" si="52"/>
        <v>96210</v>
      </c>
      <c r="AK68" s="205">
        <f t="shared" si="52"/>
        <v>0</v>
      </c>
      <c r="AL68" s="205">
        <f t="shared" si="52"/>
        <v>0</v>
      </c>
      <c r="AM68" s="205">
        <f t="shared" si="52"/>
        <v>0</v>
      </c>
    </row>
    <row r="69" spans="1:39" ht="24.75" customHeight="1" x14ac:dyDescent="0.2">
      <c r="B69" s="280" t="s">
        <v>106</v>
      </c>
      <c r="C69" s="195">
        <v>100718</v>
      </c>
      <c r="D69" s="195">
        <v>92195</v>
      </c>
      <c r="E69" s="195">
        <v>30585</v>
      </c>
      <c r="F69" s="195">
        <v>53064</v>
      </c>
      <c r="G69" s="195">
        <v>53064</v>
      </c>
      <c r="H69" s="195">
        <v>0</v>
      </c>
      <c r="I69" s="195">
        <v>100718</v>
      </c>
      <c r="J69" s="195">
        <v>0</v>
      </c>
      <c r="K69" s="195">
        <f>SUM(I69+J69)</f>
        <v>100718</v>
      </c>
      <c r="L69" s="195">
        <v>0</v>
      </c>
      <c r="M69" s="195">
        <f>SUM(K69+L69)</f>
        <v>100718</v>
      </c>
      <c r="N69" s="195">
        <v>0</v>
      </c>
      <c r="O69" s="195">
        <f t="shared" si="20"/>
        <v>100718</v>
      </c>
      <c r="P69" s="195">
        <v>-208</v>
      </c>
      <c r="Q69" s="195">
        <f>SUM(O69+P69)</f>
        <v>100510</v>
      </c>
      <c r="R69" s="195">
        <v>0</v>
      </c>
      <c r="S69" s="195">
        <f>SUM(Q69+R69)</f>
        <v>100510</v>
      </c>
      <c r="T69" s="195">
        <v>0</v>
      </c>
      <c r="U69" s="195">
        <f>SUM(S69+T69)</f>
        <v>100510</v>
      </c>
      <c r="V69" s="195">
        <v>-8315</v>
      </c>
      <c r="W69" s="195">
        <f>SUM(U69+V69)</f>
        <v>92195</v>
      </c>
      <c r="X69" s="195">
        <v>0</v>
      </c>
      <c r="Y69" s="195">
        <v>0</v>
      </c>
      <c r="Z69" s="195">
        <f t="shared" si="21"/>
        <v>92195</v>
      </c>
      <c r="AA69" s="195">
        <v>0</v>
      </c>
      <c r="AB69" s="195">
        <f>SUM(Z69+AA69)</f>
        <v>92195</v>
      </c>
      <c r="AC69" s="195">
        <v>0</v>
      </c>
      <c r="AD69" s="195">
        <f>SUM(AB69+AC69)</f>
        <v>92195</v>
      </c>
      <c r="AE69" s="195">
        <v>0</v>
      </c>
      <c r="AF69" s="195">
        <f t="shared" si="22"/>
        <v>92195</v>
      </c>
      <c r="AG69" s="195">
        <v>0</v>
      </c>
      <c r="AH69" s="195">
        <f>SUM(AF69+AG69)</f>
        <v>92195</v>
      </c>
      <c r="AI69" s="195">
        <v>0</v>
      </c>
      <c r="AJ69" s="195">
        <f>SUM(AH69+AI69)</f>
        <v>92195</v>
      </c>
      <c r="AK69" s="195">
        <v>0</v>
      </c>
      <c r="AL69" s="195">
        <v>0</v>
      </c>
      <c r="AM69" s="195">
        <v>0</v>
      </c>
    </row>
    <row r="70" spans="1:39" ht="24.75" customHeight="1" x14ac:dyDescent="0.2">
      <c r="B70" s="183" t="s">
        <v>107</v>
      </c>
      <c r="C70" s="195">
        <v>0</v>
      </c>
      <c r="D70" s="195">
        <v>0</v>
      </c>
      <c r="E70" s="195">
        <v>0</v>
      </c>
      <c r="F70" s="195">
        <v>10</v>
      </c>
      <c r="G70" s="195">
        <v>10</v>
      </c>
      <c r="H70" s="195">
        <v>0</v>
      </c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>
        <v>0</v>
      </c>
      <c r="AL70" s="195">
        <v>0</v>
      </c>
      <c r="AM70" s="195">
        <v>0</v>
      </c>
    </row>
    <row r="71" spans="1:39" ht="24.75" customHeight="1" x14ac:dyDescent="0.2">
      <c r="B71" s="280" t="s">
        <v>101</v>
      </c>
      <c r="C71" s="195">
        <v>2605</v>
      </c>
      <c r="D71" s="195">
        <v>4015</v>
      </c>
      <c r="E71" s="195">
        <v>2630</v>
      </c>
      <c r="F71" s="195">
        <v>28155</v>
      </c>
      <c r="G71" s="195">
        <v>11584</v>
      </c>
      <c r="H71" s="195">
        <v>0</v>
      </c>
      <c r="I71" s="195">
        <v>2605</v>
      </c>
      <c r="J71" s="195">
        <v>0</v>
      </c>
      <c r="K71" s="195">
        <f>SUM(I71+J71)</f>
        <v>2605</v>
      </c>
      <c r="L71" s="195">
        <v>2886</v>
      </c>
      <c r="M71" s="195">
        <f>SUM(K71+L71)</f>
        <v>5491</v>
      </c>
      <c r="N71" s="195">
        <v>13450</v>
      </c>
      <c r="O71" s="195">
        <f t="shared" si="20"/>
        <v>18941</v>
      </c>
      <c r="P71" s="195">
        <v>-2448</v>
      </c>
      <c r="Q71" s="195">
        <f>SUM(O71+P71)</f>
        <v>16493</v>
      </c>
      <c r="R71" s="195">
        <v>0</v>
      </c>
      <c r="S71" s="195">
        <f>SUM(Q71+R71)</f>
        <v>16493</v>
      </c>
      <c r="T71" s="195">
        <v>-2495</v>
      </c>
      <c r="U71" s="195">
        <f>SUM(S71+T71)</f>
        <v>13998</v>
      </c>
      <c r="V71" s="195">
        <v>-3953</v>
      </c>
      <c r="W71" s="195">
        <f>SUM(U71+V71)</f>
        <v>10045</v>
      </c>
      <c r="X71" s="195">
        <v>0</v>
      </c>
      <c r="Y71" s="195">
        <v>0</v>
      </c>
      <c r="Z71" s="195">
        <f t="shared" si="21"/>
        <v>10045</v>
      </c>
      <c r="AA71" s="195">
        <v>0</v>
      </c>
      <c r="AB71" s="195">
        <f>SUM(Z71+AA71)</f>
        <v>10045</v>
      </c>
      <c r="AC71" s="195">
        <v>-6030</v>
      </c>
      <c r="AD71" s="195">
        <f>SUM(AB71+AC71)</f>
        <v>4015</v>
      </c>
      <c r="AE71" s="195">
        <v>0</v>
      </c>
      <c r="AF71" s="195">
        <f t="shared" si="22"/>
        <v>4015</v>
      </c>
      <c r="AG71" s="195">
        <v>0</v>
      </c>
      <c r="AH71" s="195">
        <f>SUM(AF71+AG71)</f>
        <v>4015</v>
      </c>
      <c r="AI71" s="195">
        <v>0</v>
      </c>
      <c r="AJ71" s="195">
        <f>SUM(AH71+AI71)</f>
        <v>4015</v>
      </c>
      <c r="AK71" s="195">
        <v>0</v>
      </c>
      <c r="AL71" s="195">
        <v>0</v>
      </c>
      <c r="AM71" s="195">
        <v>0</v>
      </c>
    </row>
    <row r="72" spans="1:39" ht="24.75" customHeight="1" x14ac:dyDescent="0.2">
      <c r="B72" s="188"/>
      <c r="C72" s="188"/>
      <c r="D72" s="188"/>
      <c r="E72" s="188"/>
      <c r="F72" s="291"/>
      <c r="G72" s="291"/>
    </row>
    <row r="73" spans="1:39" ht="24.75" customHeight="1" x14ac:dyDescent="0.2">
      <c r="B73" s="188"/>
      <c r="C73" s="188"/>
      <c r="D73" s="188"/>
      <c r="E73" s="188"/>
      <c r="F73" s="291"/>
      <c r="G73" s="291"/>
    </row>
    <row r="74" spans="1:39" ht="21" customHeight="1" x14ac:dyDescent="0.2">
      <c r="A74" s="388" t="s">
        <v>163</v>
      </c>
      <c r="B74" s="388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388"/>
      <c r="AE74" s="388"/>
      <c r="AF74" s="388"/>
      <c r="AG74" s="388"/>
      <c r="AH74" s="388"/>
      <c r="AI74" s="388"/>
      <c r="AJ74" s="388"/>
      <c r="AK74" s="388"/>
      <c r="AL74" s="388"/>
      <c r="AM74" s="388"/>
    </row>
    <row r="75" spans="1:39" ht="20.25" customHeight="1" x14ac:dyDescent="0.2">
      <c r="A75" s="389" t="s">
        <v>164</v>
      </c>
      <c r="B75" s="389"/>
      <c r="C75" s="389"/>
      <c r="D75" s="389"/>
      <c r="E75" s="389"/>
      <c r="F75" s="389"/>
      <c r="G75" s="389"/>
      <c r="H75" s="389"/>
      <c r="I75" s="389"/>
      <c r="J75" s="389"/>
      <c r="K75" s="389"/>
      <c r="L75" s="389"/>
      <c r="M75" s="389"/>
      <c r="N75" s="389"/>
      <c r="O75" s="389"/>
      <c r="P75" s="389"/>
      <c r="Q75" s="389"/>
      <c r="R75" s="389"/>
      <c r="S75" s="389"/>
      <c r="T75" s="389"/>
      <c r="U75" s="389"/>
      <c r="V75" s="389"/>
      <c r="W75" s="389"/>
      <c r="X75" s="389"/>
      <c r="Y75" s="389"/>
      <c r="Z75" s="389"/>
      <c r="AA75" s="389"/>
      <c r="AB75" s="389"/>
      <c r="AC75" s="389"/>
      <c r="AD75" s="389"/>
      <c r="AE75" s="389"/>
      <c r="AF75" s="389"/>
      <c r="AG75" s="389"/>
      <c r="AH75" s="389"/>
      <c r="AI75" s="389"/>
      <c r="AJ75" s="389"/>
      <c r="AK75" s="389"/>
      <c r="AL75" s="389"/>
      <c r="AM75" s="389"/>
    </row>
    <row r="76" spans="1:39" ht="12.75" hidden="1" customHeight="1" x14ac:dyDescent="0.2"/>
    <row r="77" spans="1:39" ht="12.75" hidden="1" customHeight="1" x14ac:dyDescent="0.2">
      <c r="B77" s="388" t="s">
        <v>155</v>
      </c>
      <c r="C77" s="388"/>
      <c r="D77" s="388"/>
      <c r="E77" s="388"/>
      <c r="F77" s="388"/>
      <c r="G77" s="388"/>
      <c r="H77" s="388"/>
    </row>
    <row r="78" spans="1:39" ht="26.25" hidden="1" x14ac:dyDescent="0.2">
      <c r="A78" s="388" t="s">
        <v>157</v>
      </c>
      <c r="B78" s="388"/>
      <c r="C78" s="388"/>
      <c r="D78" s="388"/>
      <c r="E78" s="388"/>
      <c r="F78" s="388"/>
      <c r="G78" s="388"/>
      <c r="H78" s="388"/>
    </row>
    <row r="79" spans="1:39" hidden="1" x14ac:dyDescent="0.2">
      <c r="A79" s="389" t="s">
        <v>158</v>
      </c>
      <c r="B79" s="389"/>
      <c r="C79" s="389"/>
      <c r="D79" s="389"/>
      <c r="E79" s="389"/>
      <c r="F79" s="389"/>
      <c r="G79" s="389"/>
      <c r="H79" s="389"/>
    </row>
    <row r="91" spans="6:7" ht="26.25" x14ac:dyDescent="0.2">
      <c r="F91" s="158"/>
      <c r="G91" s="158"/>
    </row>
  </sheetData>
  <sheetProtection selectLockedCells="1" selectUnlockedCells="1"/>
  <mergeCells count="49">
    <mergeCell ref="B77:H77"/>
    <mergeCell ref="A78:H78"/>
    <mergeCell ref="A79:H79"/>
    <mergeCell ref="AJ14:AJ15"/>
    <mergeCell ref="AK14:AK15"/>
    <mergeCell ref="AL14:AL15"/>
    <mergeCell ref="AM14:AM15"/>
    <mergeCell ref="A74:AM74"/>
    <mergeCell ref="A75:AM75"/>
    <mergeCell ref="AD14:AD15"/>
    <mergeCell ref="AE14:AE15"/>
    <mergeCell ref="AF14:AF15"/>
    <mergeCell ref="AG14:AG15"/>
    <mergeCell ref="AH14:AH15"/>
    <mergeCell ref="AI14:AI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9:AM9"/>
    <mergeCell ref="B14:B15"/>
    <mergeCell ref="C14:C15"/>
    <mergeCell ref="D14:D15"/>
    <mergeCell ref="E14:E15"/>
    <mergeCell ref="F14:F15"/>
    <mergeCell ref="G14:G15"/>
    <mergeCell ref="I14:I15"/>
    <mergeCell ref="J14:J15"/>
    <mergeCell ref="K14:K15"/>
    <mergeCell ref="F2:H2"/>
    <mergeCell ref="W2:AD2"/>
    <mergeCell ref="A5:AM5"/>
    <mergeCell ref="A6:AM6"/>
    <mergeCell ref="A7:AM7"/>
    <mergeCell ref="A8:AM8"/>
  </mergeCells>
  <pageMargins left="0.94513888888888886" right="0.70833333333333337" top="0.55138888888888893" bottom="0.55138888888888893" header="0.51180555555555551" footer="0.31527777777777777"/>
  <pageSetup paperSize="9" scale="70" firstPageNumber="0" orientation="landscape" horizontalDpi="300" verticalDpi="300"/>
  <headerFooter alignWithMargins="0">
    <oddFooter>&amp;RFP-01-01, ver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21</vt:i4>
      </vt:variant>
    </vt:vector>
  </HeadingPairs>
  <TitlesOfParts>
    <vt:vector size="38" baseType="lpstr">
      <vt:lpstr>centralizator</vt:lpstr>
      <vt:lpstr>51_02</vt:lpstr>
      <vt:lpstr>54_02</vt:lpstr>
      <vt:lpstr>55_02</vt:lpstr>
      <vt:lpstr>56_02</vt:lpstr>
      <vt:lpstr>61_02</vt:lpstr>
      <vt:lpstr>65_02</vt:lpstr>
      <vt:lpstr>66_02</vt:lpstr>
      <vt:lpstr>67_02</vt:lpstr>
      <vt:lpstr>68_02</vt:lpstr>
      <vt:lpstr>70_02</vt:lpstr>
      <vt:lpstr>74_02</vt:lpstr>
      <vt:lpstr>80_02</vt:lpstr>
      <vt:lpstr>81_02</vt:lpstr>
      <vt:lpstr>84_02</vt:lpstr>
      <vt:lpstr>Sheet3</vt:lpstr>
      <vt:lpstr>Foaie1</vt:lpstr>
      <vt:lpstr>Excel_BuiltIn_Print_Titles_8_1</vt:lpstr>
      <vt:lpstr>'51_02'!Print_Area</vt:lpstr>
      <vt:lpstr>'54_02'!Print_Area</vt:lpstr>
      <vt:lpstr>'55_02'!Print_Area</vt:lpstr>
      <vt:lpstr>'56_02'!Print_Area</vt:lpstr>
      <vt:lpstr>'61_02'!Print_Area</vt:lpstr>
      <vt:lpstr>'65_02'!Print_Area</vt:lpstr>
      <vt:lpstr>'66_02'!Print_Area</vt:lpstr>
      <vt:lpstr>'67_02'!Print_Area</vt:lpstr>
      <vt:lpstr>'68_02'!Print_Area</vt:lpstr>
      <vt:lpstr>'70_02'!Print_Area</vt:lpstr>
      <vt:lpstr>'74_02'!Print_Area</vt:lpstr>
      <vt:lpstr>'80_02'!Print_Area</vt:lpstr>
      <vt:lpstr>'81_02'!Print_Area</vt:lpstr>
      <vt:lpstr>'84_02'!Print_Area</vt:lpstr>
      <vt:lpstr>centralizator!Print_Area</vt:lpstr>
      <vt:lpstr>'66_02'!Print_Titles</vt:lpstr>
      <vt:lpstr>'67_02'!Print_Titles</vt:lpstr>
      <vt:lpstr>'68_02'!Print_Titles</vt:lpstr>
      <vt:lpstr>'70_02'!Print_Titles</vt:lpstr>
      <vt:lpstr>centralizator!Print_Titles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Gruia</dc:creator>
  <cp:lastModifiedBy>Andrei Gruia</cp:lastModifiedBy>
  <dcterms:created xsi:type="dcterms:W3CDTF">2021-09-15T10:08:29Z</dcterms:created>
  <dcterms:modified xsi:type="dcterms:W3CDTF">2021-09-15T10:08:29Z</dcterms:modified>
</cp:coreProperties>
</file>